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rociosalasmoreno/Desktop/"/>
    </mc:Choice>
  </mc:AlternateContent>
  <xr:revisionPtr revIDLastSave="0" documentId="13_ncr:1_{65BF7588-1C2E-644E-A65B-BF3657324220}" xr6:coauthVersionLast="36" xr6:coauthVersionMax="36" xr10:uidLastSave="{00000000-0000-0000-0000-000000000000}"/>
  <bookViews>
    <workbookView xWindow="0" yWindow="460" windowWidth="28800" windowHeight="17540" tabRatio="500" activeTab="6" xr2:uid="{00000000-000D-0000-FFFF-FFFF00000000}"/>
  </bookViews>
  <sheets>
    <sheet name="E1 " sheetId="1" r:id="rId1"/>
    <sheet name="E1 (català)" sheetId="4" r:id="rId2"/>
    <sheet name="E2" sheetId="5" r:id="rId3"/>
    <sheet name="E2 (català)" sheetId="6" r:id="rId4"/>
    <sheet name="E3" sheetId="7" r:id="rId5"/>
    <sheet name="E3 (català)" sheetId="8" r:id="rId6"/>
    <sheet name="M-r" sheetId="9" r:id="rId7"/>
    <sheet name="M-r (català)" sheetId="12" r:id="rId8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2" l="1"/>
  <c r="F23" i="12" s="1"/>
  <c r="C26" i="9"/>
  <c r="F23" i="9" s="1"/>
  <c r="C27" i="8"/>
  <c r="C26" i="8"/>
  <c r="C27" i="7"/>
  <c r="C26" i="7"/>
  <c r="C27" i="6"/>
  <c r="C26" i="6"/>
  <c r="C27" i="5"/>
  <c r="C26" i="5"/>
  <c r="F24" i="1"/>
  <c r="C27" i="4"/>
  <c r="C26" i="4"/>
  <c r="C26" i="1"/>
  <c r="C27" i="1"/>
  <c r="F23" i="1" s="1"/>
  <c r="F17" i="1" l="1"/>
  <c r="F18" i="1" s="1"/>
  <c r="F21" i="12"/>
  <c r="F21" i="9"/>
  <c r="F25" i="9"/>
  <c r="F24" i="9"/>
  <c r="F24" i="4" l="1"/>
  <c r="F24" i="12" l="1"/>
  <c r="F24" i="8"/>
  <c r="F25" i="12" l="1"/>
  <c r="F22" i="12"/>
  <c r="F20" i="12"/>
  <c r="F19" i="12"/>
  <c r="F17" i="12"/>
  <c r="F18" i="12" s="1"/>
  <c r="F17" i="9" l="1"/>
  <c r="F18" i="9" s="1"/>
  <c r="F24" i="6"/>
  <c r="F24" i="5"/>
  <c r="F24" i="7"/>
  <c r="F25" i="7"/>
  <c r="F25" i="8"/>
  <c r="F23" i="8"/>
  <c r="F25" i="6" l="1"/>
  <c r="F25" i="5"/>
  <c r="F25" i="1"/>
  <c r="F25" i="4"/>
  <c r="F22" i="8" l="1"/>
  <c r="F21" i="8"/>
  <c r="F20" i="8"/>
  <c r="F19" i="8"/>
  <c r="F19" i="9"/>
  <c r="F19" i="7"/>
  <c r="F22" i="9"/>
  <c r="F22" i="7"/>
  <c r="F21" i="7"/>
  <c r="F20" i="9"/>
  <c r="F20" i="7"/>
  <c r="F22" i="6"/>
  <c r="F21" i="6"/>
  <c r="F20" i="6"/>
  <c r="F19" i="6"/>
  <c r="F22" i="5"/>
  <c r="F21" i="5"/>
  <c r="F20" i="5"/>
  <c r="F19" i="5"/>
  <c r="F23" i="7"/>
  <c r="F23" i="6"/>
  <c r="F17" i="6"/>
  <c r="F18" i="6" s="1"/>
  <c r="F19" i="1"/>
  <c r="F17" i="7" l="1"/>
  <c r="F18" i="7" s="1"/>
  <c r="F17" i="8"/>
  <c r="F18" i="8" s="1"/>
  <c r="F23" i="4"/>
  <c r="F22" i="4"/>
  <c r="F21" i="4"/>
  <c r="F20" i="4"/>
  <c r="F19" i="4"/>
  <c r="F20" i="1"/>
  <c r="F21" i="1"/>
  <c r="F22" i="1"/>
  <c r="F17" i="4" l="1"/>
  <c r="F18" i="4" s="1"/>
  <c r="F17" i="5"/>
  <c r="F18" i="5" s="1"/>
  <c r="F23" i="5"/>
</calcChain>
</file>

<file path=xl/sharedStrings.xml><?xml version="1.0" encoding="utf-8"?>
<sst xmlns="http://schemas.openxmlformats.org/spreadsheetml/2006/main" count="335" uniqueCount="129">
  <si>
    <t>CENTRO</t>
  </si>
  <si>
    <t>MICROPROCESOS</t>
  </si>
  <si>
    <t>MACROPROCESOS</t>
  </si>
  <si>
    <t>T. VERBAL</t>
  </si>
  <si>
    <t>T. LÓGICO</t>
  </si>
  <si>
    <t>T. FIGURATIVO</t>
  </si>
  <si>
    <t>CREATIVIDAD</t>
  </si>
  <si>
    <t>FIGURATIVA</t>
  </si>
  <si>
    <t>VERBAL</t>
  </si>
  <si>
    <t>T.MATEMÁTICO</t>
  </si>
  <si>
    <t>T.ESPACIAL</t>
  </si>
  <si>
    <t>PC</t>
  </si>
  <si>
    <t>Matrices Lógicas</t>
  </si>
  <si>
    <t>Gestión Perceptual</t>
  </si>
  <si>
    <t>Gestión Memoria</t>
  </si>
  <si>
    <t>TOTAL</t>
  </si>
  <si>
    <t>Discriminación Diferencias</t>
  </si>
  <si>
    <t>Cálculo Numérico</t>
  </si>
  <si>
    <t>Relaciones Analógicas</t>
  </si>
  <si>
    <t>Problemas Numéricos</t>
  </si>
  <si>
    <t>Órdenes Verbales</t>
  </si>
  <si>
    <t>Figuras Giradas</t>
  </si>
  <si>
    <t>Ausencia Alteraciones Escritura</t>
  </si>
  <si>
    <t>Memória Viso-Auditiva</t>
  </si>
  <si>
    <t xml:space="preserve">    Los resultados obtenidos en esta tabla solo son una parte de la</t>
  </si>
  <si>
    <t xml:space="preserve">    evaluación, NO son suficientes para hacer una identificación </t>
  </si>
  <si>
    <t>CENTRE</t>
  </si>
  <si>
    <t>ALUMNE/A</t>
  </si>
  <si>
    <t>MICROPROCESSOS</t>
  </si>
  <si>
    <t>Problemes Numèrics</t>
  </si>
  <si>
    <t>Matrius Lògiques</t>
  </si>
  <si>
    <t>Ordres Verbals</t>
  </si>
  <si>
    <t>Càlcul Numèric</t>
  </si>
  <si>
    <t>Figures Girades</t>
  </si>
  <si>
    <t>Memòria Viso-Auditiva</t>
  </si>
  <si>
    <t>Discriminació Diferències</t>
  </si>
  <si>
    <t>MACROPROCESSOS</t>
  </si>
  <si>
    <t>Gestió Perceptual</t>
  </si>
  <si>
    <t>Gestió Memòria</t>
  </si>
  <si>
    <t>CREATIVITAT</t>
  </si>
  <si>
    <t>T. LÒGIC</t>
  </si>
  <si>
    <t>T.ACADÈMIC</t>
  </si>
  <si>
    <t>T. FIGURATIU</t>
  </si>
  <si>
    <t>Absència Alteracions Escriptura</t>
  </si>
  <si>
    <t>T.MATEMÀTIC</t>
  </si>
  <si>
    <t>SUPERDOTAT ACADÈMIC</t>
  </si>
  <si>
    <t>SUPERDOTAT CREATIU</t>
  </si>
  <si>
    <t>SUPERDOTADO CREATIVO</t>
  </si>
  <si>
    <t>BADYG-E1</t>
  </si>
  <si>
    <t>Relaciones analógicas</t>
  </si>
  <si>
    <t>Problemas Numérico-verbales</t>
  </si>
  <si>
    <t>Completar Oraciones</t>
  </si>
  <si>
    <t>Figuras giradas</t>
  </si>
  <si>
    <t>Memória Relato Oral</t>
  </si>
  <si>
    <t>Analogías Verbales</t>
  </si>
  <si>
    <t>Series Numéricas</t>
  </si>
  <si>
    <t>Encajar Figuras</t>
  </si>
  <si>
    <t>Memória Ortográfica</t>
  </si>
  <si>
    <t>Atención Diferencias</t>
  </si>
  <si>
    <t>BADYG-E2</t>
  </si>
  <si>
    <t>BADYG-E3</t>
  </si>
  <si>
    <t>Relacions analògiques</t>
  </si>
  <si>
    <t>Problemes Numèrics-verbals</t>
  </si>
  <si>
    <t>Completar Oracions</t>
  </si>
  <si>
    <t>Figures girades</t>
  </si>
  <si>
    <t>Memòria Relat Oral</t>
  </si>
  <si>
    <t>Analogies Verbals</t>
  </si>
  <si>
    <t>Sèries Numèriques</t>
  </si>
  <si>
    <t>Encaixar Figures</t>
  </si>
  <si>
    <t>Memória Ortogràfica</t>
  </si>
  <si>
    <t>Atenció Diferències</t>
  </si>
  <si>
    <t xml:space="preserve">  </t>
  </si>
  <si>
    <t xml:space="preserve">  Los resultados obtenidos en esta tabla solo son una parte de la</t>
  </si>
  <si>
    <r>
      <t xml:space="preserve">R. Lógico </t>
    </r>
    <r>
      <rPr>
        <sz val="11"/>
        <color theme="1"/>
        <rFont val="Calibri (Cuerpo)_x0000_"/>
      </rPr>
      <t xml:space="preserve"> (Razonamiento</t>
    </r>
    <r>
      <rPr>
        <sz val="12"/>
        <color theme="1"/>
        <rFont val="Calibri"/>
        <family val="2"/>
        <scheme val="minor"/>
      </rPr>
      <t>)</t>
    </r>
  </si>
  <si>
    <r>
      <t xml:space="preserve">R. Verbal </t>
    </r>
    <r>
      <rPr>
        <sz val="11"/>
        <color theme="1"/>
        <rFont val="Calibri (Cuerpo)_x0000_"/>
      </rPr>
      <t xml:space="preserve"> (Factor verbal)</t>
    </r>
  </si>
  <si>
    <r>
      <t xml:space="preserve">R. Matemático </t>
    </r>
    <r>
      <rPr>
        <sz val="11"/>
        <color theme="1"/>
        <rFont val="Calibri (Cuerpo)_x0000_"/>
      </rPr>
      <t xml:space="preserve"> (Factor numérico)</t>
    </r>
  </si>
  <si>
    <r>
      <t xml:space="preserve">Aptitud Espacial </t>
    </r>
    <r>
      <rPr>
        <sz val="11"/>
        <color theme="1"/>
        <rFont val="Calibri (Cuerpo)_x0000_"/>
      </rPr>
      <t>(Factor espacial)</t>
    </r>
  </si>
  <si>
    <r>
      <t>R. Lògic (</t>
    </r>
    <r>
      <rPr>
        <sz val="11"/>
        <color theme="1"/>
        <rFont val="Calibri (Cuerpo)_x0000_"/>
      </rPr>
      <t>Raonament)</t>
    </r>
  </si>
  <si>
    <r>
      <t xml:space="preserve">R. Matemàtic </t>
    </r>
    <r>
      <rPr>
        <sz val="11"/>
        <color theme="1"/>
        <rFont val="Calibri (Cuerpo)_x0000_"/>
      </rPr>
      <t>(Factor numèric)</t>
    </r>
  </si>
  <si>
    <r>
      <t xml:space="preserve">R. Verbal </t>
    </r>
    <r>
      <rPr>
        <sz val="11"/>
        <color theme="1"/>
        <rFont val="Calibri (Cuerpo)_x0000_"/>
      </rPr>
      <t>(Factor verbal)</t>
    </r>
  </si>
  <si>
    <t>giac.altascapacidades@gmail.com</t>
  </si>
  <si>
    <t>GRUPO DE INVESTIGACIÓN EN ALTAS CAPACIDADES</t>
  </si>
  <si>
    <t>GRUP D'INVESTIGACIÓ EN ALTES CAPACITATS</t>
  </si>
  <si>
    <t>T. CREATIVO</t>
  </si>
  <si>
    <t>T. CREATIU</t>
  </si>
  <si>
    <t>CURSO Y GRUPO</t>
  </si>
  <si>
    <t>ALUMNO/A</t>
  </si>
  <si>
    <t>CURS I GRUP</t>
  </si>
  <si>
    <t>la avaluació, NO són suficients per fer una identificació d'ACI</t>
  </si>
  <si>
    <t xml:space="preserve">    evaluación, NO son suficientes para hacer una identificación</t>
  </si>
  <si>
    <t>Memória Visual-Ortográfica</t>
  </si>
  <si>
    <t>Memòria Visual-Ortogràfica</t>
  </si>
  <si>
    <t>SUPERDOTADO ACADÉMICO</t>
  </si>
  <si>
    <t>Discriminació Diferencies</t>
  </si>
  <si>
    <t>Relacions Analògiques</t>
  </si>
  <si>
    <t>Els resultats obtinguts en aquesta taula tan sols són una part de</t>
  </si>
  <si>
    <t>Resultados basados en el modelo de Castelló y Batlle (1998).</t>
  </si>
  <si>
    <t>Resultats basats en el model de Castelló I Batlle (1998).</t>
  </si>
  <si>
    <t>T. ACADÉMICO</t>
  </si>
  <si>
    <t>T. ACADÈMIC</t>
  </si>
  <si>
    <t>T. MATEMÁTICO</t>
  </si>
  <si>
    <t>T. ESPACIAL</t>
  </si>
  <si>
    <t>BADyG-M-r</t>
  </si>
  <si>
    <t>Analogías Verbales (Rv)</t>
  </si>
  <si>
    <t>Series Numéricas (Rn)</t>
  </si>
  <si>
    <t>Matrices Lógicas (Re)</t>
  </si>
  <si>
    <t>Problemas Numéricos (Nn)</t>
  </si>
  <si>
    <t>Factor Verbal (VV)</t>
  </si>
  <si>
    <t>Factor Numérico (NN)</t>
  </si>
  <si>
    <r>
      <t xml:space="preserve">Razonamiento </t>
    </r>
    <r>
      <rPr>
        <sz val="11"/>
        <color theme="1"/>
        <rFont val="Calibri (Cuerpo)_x0000_"/>
      </rPr>
      <t>(RR)</t>
    </r>
  </si>
  <si>
    <t>Factor Espacial (EE)</t>
  </si>
  <si>
    <t>Cierre  de Oraciones (Vv)</t>
  </si>
  <si>
    <t>Encajes de Figuras (Ge)</t>
  </si>
  <si>
    <t>Memória Aud. Relato (Ma)</t>
  </si>
  <si>
    <t>Memória Vis. Ortogr. (Mv)</t>
  </si>
  <si>
    <t>Atención Diferencias (De)</t>
  </si>
  <si>
    <t>ALUMNE</t>
  </si>
  <si>
    <t>Analogies Verbals (Rv)</t>
  </si>
  <si>
    <t>Sèries Numèriques (Rn)</t>
  </si>
  <si>
    <t>Matrius Lògiques (Re)</t>
  </si>
  <si>
    <t>Tancament  d'Oracions (Vv)</t>
  </si>
  <si>
    <t>Problemes Numèrics (Nn)</t>
  </si>
  <si>
    <t>Memòria Aud. Relat (Ma)</t>
  </si>
  <si>
    <t>Memòria Vis. Ortogr. (Mv)</t>
  </si>
  <si>
    <t>Atenció Diferències (De)</t>
  </si>
  <si>
    <t>Encaix de Figures (Ge)</t>
  </si>
  <si>
    <r>
      <t xml:space="preserve">Raonament </t>
    </r>
    <r>
      <rPr>
        <sz val="11"/>
        <color theme="1"/>
        <rFont val="Calibri (Cuerpo)_x0000_"/>
      </rPr>
      <t>(RR)</t>
    </r>
  </si>
  <si>
    <t>Factor Numèric (NN)</t>
  </si>
  <si>
    <t>Factor Espaial (EE)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</si>
</sst>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 (Cuerpo)_x0000_"/>
    </font>
    <font>
      <sz val="9"/>
      <color indexed="9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 (Cuerpo)_x0000_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EF5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BF7F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550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7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rgb="FFF17A3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9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7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7" borderId="1" xfId="0" applyFill="1" applyBorder="1"/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7" borderId="1" xfId="0" applyFont="1" applyFill="1" applyBorder="1"/>
    <xf numFmtId="0" fontId="0" fillId="8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4" fillId="0" borderId="0" xfId="13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/>
    <xf numFmtId="0" fontId="1" fillId="0" borderId="0" xfId="0" applyFont="1" applyFill="1"/>
    <xf numFmtId="0" fontId="0" fillId="7" borderId="1" xfId="0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" fontId="0" fillId="0" borderId="8" xfId="0" applyNumberFormat="1" applyFont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0" fillId="0" borderId="7" xfId="0" applyNumberFormat="1" applyFont="1" applyBorder="1" applyAlignment="1" applyProtection="1">
      <alignment horizontal="center" vertical="center"/>
      <protection locked="0"/>
    </xf>
    <xf numFmtId="0" fontId="0" fillId="10" borderId="4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9" fillId="15" borderId="0" xfId="0" applyFont="1" applyFill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10" borderId="0" xfId="0" applyFill="1" applyAlignment="1">
      <alignment horizontal="center"/>
    </xf>
    <xf numFmtId="0" fontId="10" fillId="15" borderId="0" xfId="0" applyFont="1" applyFill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0" xfId="0" applyFont="1" applyFill="1" applyAlignment="1">
      <alignment horizontal="center" vertical="center"/>
    </xf>
  </cellXfs>
  <cellStyles count="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24"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fgColor theme="1"/>
          <bgColor theme="9" tint="0.39994506668294322"/>
        </patternFill>
      </fill>
    </dxf>
  </dxfs>
  <tableStyles count="0" defaultTableStyle="TableStyleMedium9" defaultPivotStyle="PivotStyleMedium7"/>
  <colors>
    <mruColors>
      <color rgb="FF6BF7FC"/>
      <color rgb="FFF7C7CE"/>
      <color rgb="FFF17A30"/>
      <color rgb="FFD6D6D6"/>
      <color rgb="FFFF37FF"/>
      <color rgb="FF942093"/>
      <color rgb="FFFF550C"/>
      <color rgb="FFBDD7EE"/>
      <color rgb="FF1E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462644</xdr:colOff>
      <xdr:row>0</xdr:row>
      <xdr:rowOff>157143</xdr:rowOff>
    </xdr:from>
    <xdr:to>
      <xdr:col>1</xdr:col>
      <xdr:colOff>1342572</xdr:colOff>
      <xdr:row>4</xdr:row>
      <xdr:rowOff>11705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163648-F49D-5541-BA76-4822F82C0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358" y="157143"/>
          <a:ext cx="879928" cy="65284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199571</xdr:rowOff>
    </xdr:from>
    <xdr:to>
      <xdr:col>5</xdr:col>
      <xdr:colOff>1066800</xdr:colOff>
      <xdr:row>2</xdr:row>
      <xdr:rowOff>156028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B28AED-75AF-1A4C-8358-7525DA31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7214" y="199571"/>
          <a:ext cx="1066800" cy="35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517071</xdr:colOff>
      <xdr:row>0</xdr:row>
      <xdr:rowOff>145143</xdr:rowOff>
    </xdr:from>
    <xdr:to>
      <xdr:col>1</xdr:col>
      <xdr:colOff>1378857</xdr:colOff>
      <xdr:row>3</xdr:row>
      <xdr:rowOff>185817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2F52B8-90E5-1E4A-A4DF-E8BCDE287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85" y="145143"/>
          <a:ext cx="861786" cy="639388"/>
        </a:xfrm>
        <a:prstGeom prst="rect">
          <a:avLst/>
        </a:prstGeom>
      </xdr:spPr>
    </xdr:pic>
    <xdr:clientData/>
  </xdr:twoCellAnchor>
  <xdr:twoCellAnchor editAs="oneCell">
    <xdr:from>
      <xdr:col>5</xdr:col>
      <xdr:colOff>1814</xdr:colOff>
      <xdr:row>0</xdr:row>
      <xdr:rowOff>199571</xdr:rowOff>
    </xdr:from>
    <xdr:to>
      <xdr:col>5</xdr:col>
      <xdr:colOff>1080710</xdr:colOff>
      <xdr:row>2</xdr:row>
      <xdr:rowOff>156028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434264-9A75-C243-A5A3-28165CA3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171" y="199571"/>
          <a:ext cx="1078896" cy="35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397329</xdr:colOff>
      <xdr:row>0</xdr:row>
      <xdr:rowOff>139701</xdr:rowOff>
    </xdr:from>
    <xdr:to>
      <xdr:col>1</xdr:col>
      <xdr:colOff>1288143</xdr:colOff>
      <xdr:row>4</xdr:row>
      <xdr:rowOff>7561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63D0CC-953C-6E48-86B1-439D13A69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043" y="139701"/>
          <a:ext cx="890814" cy="666146"/>
        </a:xfrm>
        <a:prstGeom prst="rect">
          <a:avLst/>
        </a:prstGeom>
      </xdr:spPr>
    </xdr:pic>
    <xdr:clientData/>
  </xdr:twoCellAnchor>
  <xdr:twoCellAnchor editAs="oneCell">
    <xdr:from>
      <xdr:col>5</xdr:col>
      <xdr:colOff>11545</xdr:colOff>
      <xdr:row>0</xdr:row>
      <xdr:rowOff>199571</xdr:rowOff>
    </xdr:from>
    <xdr:to>
      <xdr:col>5</xdr:col>
      <xdr:colOff>1078345</xdr:colOff>
      <xdr:row>2</xdr:row>
      <xdr:rowOff>156028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EF45DE-7AD9-A54D-A877-B57E68E9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3545" y="199571"/>
          <a:ext cx="1066800" cy="372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562428</xdr:colOff>
      <xdr:row>0</xdr:row>
      <xdr:rowOff>145142</xdr:rowOff>
    </xdr:from>
    <xdr:to>
      <xdr:col>1</xdr:col>
      <xdr:colOff>1434551</xdr:colOff>
      <xdr:row>4</xdr:row>
      <xdr:rowOff>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F775BD-DFE9-0445-8931-B38545DC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142" y="145142"/>
          <a:ext cx="872123" cy="65400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199571</xdr:rowOff>
    </xdr:from>
    <xdr:to>
      <xdr:col>5</xdr:col>
      <xdr:colOff>1066800</xdr:colOff>
      <xdr:row>2</xdr:row>
      <xdr:rowOff>156028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F59BF4-9E76-D447-BFAD-B0EDA1899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5929" y="199571"/>
          <a:ext cx="1066800" cy="355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390071</xdr:colOff>
      <xdr:row>0</xdr:row>
      <xdr:rowOff>118580</xdr:rowOff>
    </xdr:from>
    <xdr:to>
      <xdr:col>1</xdr:col>
      <xdr:colOff>1333500</xdr:colOff>
      <xdr:row>4</xdr:row>
      <xdr:rowOff>25957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6CC3D8-34AD-4940-B6F3-1505785CB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5" y="118580"/>
          <a:ext cx="943429" cy="705663"/>
        </a:xfrm>
        <a:prstGeom prst="rect">
          <a:avLst/>
        </a:prstGeom>
      </xdr:spPr>
    </xdr:pic>
    <xdr:clientData/>
  </xdr:twoCellAnchor>
  <xdr:twoCellAnchor editAs="oneCell">
    <xdr:from>
      <xdr:col>4</xdr:col>
      <xdr:colOff>1923143</xdr:colOff>
      <xdr:row>0</xdr:row>
      <xdr:rowOff>145143</xdr:rowOff>
    </xdr:from>
    <xdr:to>
      <xdr:col>5</xdr:col>
      <xdr:colOff>957943</xdr:colOff>
      <xdr:row>2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8F2223-22B2-FD4F-9788-4329D1526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5643" y="145143"/>
          <a:ext cx="1066800" cy="355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417286</xdr:colOff>
      <xdr:row>0</xdr:row>
      <xdr:rowOff>136651</xdr:rowOff>
    </xdr:from>
    <xdr:to>
      <xdr:col>1</xdr:col>
      <xdr:colOff>1324429</xdr:colOff>
      <xdr:row>4</xdr:row>
      <xdr:rowOff>16887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0903A5-9172-6E4D-8FE2-94164E935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6651"/>
          <a:ext cx="907143" cy="67852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9073</xdr:rowOff>
    </xdr:from>
    <xdr:to>
      <xdr:col>5</xdr:col>
      <xdr:colOff>1066800</xdr:colOff>
      <xdr:row>2</xdr:row>
      <xdr:rowOff>165101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B7F1E5-E5BF-E841-BAE2-CC28D0950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9143" y="208644"/>
          <a:ext cx="1066800" cy="35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199571</xdr:colOff>
      <xdr:row>0</xdr:row>
      <xdr:rowOff>127000</xdr:rowOff>
    </xdr:from>
    <xdr:to>
      <xdr:col>1</xdr:col>
      <xdr:colOff>1143000</xdr:colOff>
      <xdr:row>4</xdr:row>
      <xdr:rowOff>34377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E85927-2C8A-DA46-9076-7CC3192D4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285" y="127000"/>
          <a:ext cx="943429" cy="70566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199571</xdr:rowOff>
    </xdr:from>
    <xdr:to>
      <xdr:col>5</xdr:col>
      <xdr:colOff>1066800</xdr:colOff>
      <xdr:row>2</xdr:row>
      <xdr:rowOff>156028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E80A1D-254C-8145-859B-7B93510F3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7643" y="199571"/>
          <a:ext cx="1066800" cy="35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199571</xdr:colOff>
      <xdr:row>0</xdr:row>
      <xdr:rowOff>127000</xdr:rowOff>
    </xdr:from>
    <xdr:to>
      <xdr:col>1</xdr:col>
      <xdr:colOff>1143000</xdr:colOff>
      <xdr:row>4</xdr:row>
      <xdr:rowOff>34377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917A15-19E6-E84A-B6E5-AAD4C7D5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" y="127000"/>
          <a:ext cx="943429" cy="72017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199571</xdr:rowOff>
    </xdr:from>
    <xdr:to>
      <xdr:col>5</xdr:col>
      <xdr:colOff>1066800</xdr:colOff>
      <xdr:row>2</xdr:row>
      <xdr:rowOff>156028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E5C8E-5C5A-2146-9B45-4E3D9DC13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3000" y="199571"/>
          <a:ext cx="1066800" cy="36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ac.altascapacidades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ac.altascapacidades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giac.altascapacidades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giac.altascapacidades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giac.altascapacidades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giac.altascapacidades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giac.altascapacidades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giac.altascapacidad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zoomScaleNormal="100" workbookViewId="0">
      <selection activeCell="C28" sqref="C28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8" max="8" width="15.5" customWidth="1"/>
    <col min="9" max="9" width="10.83203125" customWidth="1"/>
  </cols>
  <sheetData>
    <row r="1" spans="1:11">
      <c r="A1" s="32"/>
      <c r="B1" s="32" t="s">
        <v>80</v>
      </c>
    </row>
    <row r="2" spans="1:11">
      <c r="C2" s="17"/>
    </row>
    <row r="3" spans="1:11">
      <c r="C3" s="17"/>
    </row>
    <row r="4" spans="1:11">
      <c r="D4" s="17"/>
    </row>
    <row r="5" spans="1:11" ht="19.5" customHeight="1">
      <c r="A5" s="33"/>
      <c r="B5" s="58" t="s">
        <v>81</v>
      </c>
      <c r="C5" s="58"/>
      <c r="D5" s="34"/>
      <c r="E5" s="33"/>
      <c r="F5" s="33"/>
      <c r="G5" s="33"/>
      <c r="H5" s="33"/>
      <c r="I5" s="33"/>
      <c r="J5" s="33"/>
      <c r="K5" s="33"/>
    </row>
    <row r="6" spans="1:11" ht="17" thickBot="1">
      <c r="D6" s="17"/>
      <c r="F6" s="2"/>
      <c r="H6" s="2"/>
    </row>
    <row r="7" spans="1:11" ht="17" thickBot="1">
      <c r="A7" s="2"/>
      <c r="B7" s="4" t="s">
        <v>0</v>
      </c>
      <c r="C7" s="59"/>
      <c r="D7" s="60"/>
      <c r="E7" s="61"/>
      <c r="G7" s="2"/>
      <c r="H7" s="2"/>
      <c r="I7" s="2"/>
    </row>
    <row r="8" spans="1:11" ht="17" thickBot="1">
      <c r="A8" s="2"/>
      <c r="B8" s="44" t="s">
        <v>86</v>
      </c>
      <c r="C8" s="59"/>
      <c r="D8" s="60"/>
      <c r="E8" s="61"/>
      <c r="F8" s="2"/>
      <c r="G8" s="15"/>
      <c r="H8" s="15"/>
      <c r="I8" s="16"/>
    </row>
    <row r="9" spans="1:11" ht="17" thickBot="1">
      <c r="A9" s="2"/>
      <c r="B9" s="4" t="s">
        <v>85</v>
      </c>
      <c r="C9" s="59"/>
      <c r="D9" s="60"/>
      <c r="E9" s="61"/>
      <c r="F9" s="2"/>
      <c r="G9" s="2"/>
      <c r="H9" s="2"/>
      <c r="I9" s="2"/>
    </row>
    <row r="10" spans="1:11" ht="17" thickBot="1">
      <c r="A10" s="2"/>
      <c r="B10" s="2"/>
      <c r="C10" s="2"/>
      <c r="D10" s="2"/>
      <c r="E10" s="2"/>
      <c r="F10" s="2"/>
      <c r="G10" s="2"/>
      <c r="H10" s="2"/>
      <c r="I10" s="2"/>
    </row>
    <row r="11" spans="1:11" ht="20" thickBot="1">
      <c r="A11" s="2"/>
      <c r="B11" s="20" t="s">
        <v>48</v>
      </c>
      <c r="C11" s="2"/>
      <c r="D11" s="2"/>
      <c r="E11" s="2"/>
      <c r="F11" s="2"/>
      <c r="G11" s="2"/>
      <c r="H11" s="2"/>
      <c r="I11" s="2"/>
    </row>
    <row r="12" spans="1:11" ht="16" customHeight="1" thickBot="1">
      <c r="A12" s="2"/>
      <c r="B12" s="10" t="s">
        <v>1</v>
      </c>
      <c r="C12" s="11" t="s">
        <v>11</v>
      </c>
      <c r="D12" s="2"/>
      <c r="E12" s="6" t="s">
        <v>6</v>
      </c>
      <c r="F12" s="1" t="s">
        <v>11</v>
      </c>
      <c r="H12" s="2"/>
      <c r="I12" s="2"/>
    </row>
    <row r="13" spans="1:11" ht="17" thickBot="1">
      <c r="A13" s="2"/>
      <c r="B13" s="7" t="s">
        <v>18</v>
      </c>
      <c r="C13" s="45"/>
      <c r="D13" s="2"/>
      <c r="E13" s="9" t="s">
        <v>7</v>
      </c>
      <c r="F13" s="46"/>
      <c r="H13" s="2"/>
      <c r="I13" s="2"/>
    </row>
    <row r="14" spans="1:11" ht="17" thickBot="1">
      <c r="A14" s="2"/>
      <c r="B14" s="7" t="s">
        <v>19</v>
      </c>
      <c r="C14" s="45"/>
      <c r="D14" s="2"/>
      <c r="E14" s="9" t="s">
        <v>8</v>
      </c>
      <c r="F14" s="47"/>
      <c r="H14" s="2"/>
      <c r="I14" s="2"/>
    </row>
    <row r="15" spans="1:11" ht="17" thickBot="1">
      <c r="A15" s="2"/>
      <c r="B15" s="7" t="s">
        <v>12</v>
      </c>
      <c r="C15" s="45"/>
      <c r="D15" s="2"/>
      <c r="E15" s="1" t="s">
        <v>15</v>
      </c>
      <c r="F15" s="47"/>
      <c r="H15" s="2"/>
      <c r="I15" s="2"/>
    </row>
    <row r="16" spans="1:11" ht="17" thickBot="1">
      <c r="A16" s="2"/>
      <c r="B16" s="7" t="s">
        <v>20</v>
      </c>
      <c r="C16" s="45"/>
      <c r="D16" s="2"/>
      <c r="H16" s="2"/>
      <c r="I16" s="2"/>
    </row>
    <row r="17" spans="1:9" ht="17" thickBot="1">
      <c r="A17" s="2"/>
      <c r="B17" s="7" t="s">
        <v>17</v>
      </c>
      <c r="C17" s="45"/>
      <c r="D17" s="2"/>
      <c r="E17" s="25" t="s">
        <v>47</v>
      </c>
      <c r="F17" s="31" t="str">
        <f>IF(AND(C23&gt;=75,C24&gt;=75,C25&gt;=75,C26&gt;=75,C27&gt;=75,C28&gt;=75,OR(F13&gt;=75,F14&gt;=75,F15&gt;=75)),"SÍ","NO")</f>
        <v>NO</v>
      </c>
      <c r="G17" s="2"/>
      <c r="H17" s="2"/>
      <c r="I17" s="2"/>
    </row>
    <row r="18" spans="1:9" ht="17" thickBot="1">
      <c r="A18" s="2"/>
      <c r="B18" s="7" t="s">
        <v>21</v>
      </c>
      <c r="C18" s="45"/>
      <c r="D18" s="2"/>
      <c r="E18" s="23" t="s">
        <v>92</v>
      </c>
      <c r="F18" s="30" t="str">
        <f>IF(AND(C23&gt;=75,C24&gt;=75,C25&gt;=75,C26&gt;=75,C27&gt;=75,C28&gt;=75,F17="NO"),"SÍ","NO")</f>
        <v>NO</v>
      </c>
      <c r="G18" s="2"/>
      <c r="H18" s="2"/>
      <c r="I18" s="2"/>
    </row>
    <row r="19" spans="1:9" ht="17" thickBot="1">
      <c r="A19" s="2"/>
      <c r="B19" s="7" t="s">
        <v>22</v>
      </c>
      <c r="C19" s="45"/>
      <c r="D19" s="2"/>
      <c r="E19" s="12" t="s">
        <v>3</v>
      </c>
      <c r="F19" s="13" t="str">
        <f>IF(C24&gt;=95,"SÍ","NO")</f>
        <v>NO</v>
      </c>
      <c r="G19" s="2"/>
      <c r="H19" s="2"/>
      <c r="I19" s="2"/>
    </row>
    <row r="20" spans="1:9" ht="17" thickBot="1">
      <c r="A20" s="2"/>
      <c r="B20" s="7" t="s">
        <v>23</v>
      </c>
      <c r="C20" s="45"/>
      <c r="D20" s="2"/>
      <c r="E20" s="12" t="s">
        <v>9</v>
      </c>
      <c r="F20" s="13" t="str">
        <f>IF(C25&gt;=95,"SÍ","NO")</f>
        <v>NO</v>
      </c>
      <c r="G20" s="2"/>
      <c r="H20" s="2"/>
      <c r="I20" s="2"/>
    </row>
    <row r="21" spans="1:9" ht="17" thickBot="1">
      <c r="A21" s="2"/>
      <c r="B21" s="7" t="s">
        <v>16</v>
      </c>
      <c r="C21" s="45"/>
      <c r="D21" s="2"/>
      <c r="E21" s="12" t="s">
        <v>10</v>
      </c>
      <c r="F21" s="13" t="str">
        <f>IF(C28&gt;=95,"SÍ","NO")</f>
        <v>NO</v>
      </c>
      <c r="G21" s="2"/>
      <c r="H21" s="2"/>
      <c r="I21" s="2"/>
    </row>
    <row r="22" spans="1:9" ht="17" thickBot="1">
      <c r="A22" s="2"/>
      <c r="B22" s="5" t="s">
        <v>2</v>
      </c>
      <c r="C22" s="50" t="s">
        <v>11</v>
      </c>
      <c r="D22" s="2"/>
      <c r="E22" s="12" t="s">
        <v>4</v>
      </c>
      <c r="F22" s="13" t="str">
        <f>IF(AND(C23&gt;=95),"SÍ","NO")</f>
        <v>NO</v>
      </c>
      <c r="G22" s="2"/>
      <c r="H22" s="2"/>
      <c r="I22" s="2"/>
    </row>
    <row r="23" spans="1:9" ht="17" thickBot="1">
      <c r="A23" s="2"/>
      <c r="B23" s="7" t="s">
        <v>73</v>
      </c>
      <c r="C23" s="45"/>
      <c r="D23" s="2"/>
      <c r="E23" s="12" t="s">
        <v>98</v>
      </c>
      <c r="F23" s="13" t="str">
        <f>IF(AND(C24&gt;=80,C23&gt;=80,C27&gt;=80),"SÍ","NO")</f>
        <v>NO</v>
      </c>
      <c r="G23" s="2"/>
      <c r="H23" s="2"/>
      <c r="I23" s="2"/>
    </row>
    <row r="24" spans="1:9" ht="17" thickBot="1">
      <c r="A24" s="2"/>
      <c r="B24" s="7" t="s">
        <v>74</v>
      </c>
      <c r="C24" s="45"/>
      <c r="D24" s="2"/>
      <c r="E24" s="14" t="s">
        <v>5</v>
      </c>
      <c r="F24" s="13" t="str">
        <f>IF(AND(((C15+C18)/2)&gt;=80,C28&gt;=80),"SÍ","NO")</f>
        <v>NO</v>
      </c>
      <c r="G24" s="2"/>
      <c r="H24" s="2"/>
      <c r="I24" s="2"/>
    </row>
    <row r="25" spans="1:9" ht="17" thickBot="1">
      <c r="A25" s="2"/>
      <c r="B25" s="7" t="s">
        <v>75</v>
      </c>
      <c r="C25" s="45"/>
      <c r="D25" s="2"/>
      <c r="E25" s="37" t="s">
        <v>83</v>
      </c>
      <c r="F25" s="38" t="str">
        <f>IF(OR(F13&gt;=95,F14&gt;=95,F15&gt;=95),"SÍ","NO")</f>
        <v>NO</v>
      </c>
      <c r="G25" s="2"/>
      <c r="H25" s="2"/>
      <c r="I25" s="2"/>
    </row>
    <row r="26" spans="1:9" ht="17" thickBot="1">
      <c r="A26" s="2"/>
      <c r="B26" s="7" t="s">
        <v>13</v>
      </c>
      <c r="C26" s="49">
        <f>IF(C21="",-99,C21)</f>
        <v>-99</v>
      </c>
      <c r="H26" s="2"/>
      <c r="I26" s="2"/>
    </row>
    <row r="27" spans="1:9" ht="17" thickBot="1">
      <c r="A27" s="2"/>
      <c r="B27" s="7" t="s">
        <v>14</v>
      </c>
      <c r="C27" s="8">
        <f>IF(C20="",-99,C20)</f>
        <v>-99</v>
      </c>
      <c r="D27" s="56" t="s">
        <v>24</v>
      </c>
      <c r="E27" s="62"/>
      <c r="F27" s="62"/>
      <c r="G27" s="62"/>
      <c r="H27" s="2"/>
      <c r="I27" s="2"/>
    </row>
    <row r="28" spans="1:9" ht="17" thickBot="1">
      <c r="A28" s="2"/>
      <c r="B28" s="7" t="s">
        <v>76</v>
      </c>
      <c r="C28" s="45"/>
      <c r="D28" s="56" t="s">
        <v>25</v>
      </c>
      <c r="E28" s="57"/>
      <c r="F28" s="57"/>
      <c r="G28" s="57"/>
      <c r="H28" s="2"/>
    </row>
    <row r="29" spans="1:9">
      <c r="A29" s="2"/>
      <c r="B29" s="22" t="s">
        <v>96</v>
      </c>
      <c r="D29" s="2"/>
    </row>
    <row r="30" spans="1:9">
      <c r="A30" s="2"/>
      <c r="D30" s="2"/>
    </row>
    <row r="31" spans="1:9">
      <c r="A31" s="2"/>
      <c r="D31" s="2"/>
    </row>
    <row r="32" spans="1:9">
      <c r="A32" s="2"/>
      <c r="D32" s="2"/>
    </row>
    <row r="33" spans="1:4">
      <c r="A33" s="2"/>
      <c r="D33" s="2"/>
    </row>
    <row r="34" spans="1:4">
      <c r="A34" s="2"/>
      <c r="D34" s="2"/>
    </row>
    <row r="35" spans="1:4">
      <c r="A35" s="2"/>
      <c r="D35" s="2"/>
    </row>
    <row r="36" spans="1:4">
      <c r="A36" s="2"/>
      <c r="D36" s="2"/>
    </row>
  </sheetData>
  <sheetProtection algorithmName="SHA-512" hashValue="3sEjMTU/Ez14KyP8xg48Vu1uTk73vJ51jIcFnd24szSo2C/t1Tr0w6o1MTnK2+3O5aSveGcSNScawRjqJCJpLA==" saltValue="XaqGkcIhaPuT1x/tCDATOA==" spinCount="100000" sheet="1" objects="1" scenarios="1" selectLockedCells="1"/>
  <mergeCells count="6">
    <mergeCell ref="D28:G28"/>
    <mergeCell ref="B5:C5"/>
    <mergeCell ref="C7:E7"/>
    <mergeCell ref="C8:E8"/>
    <mergeCell ref="C9:E9"/>
    <mergeCell ref="D27:G27"/>
  </mergeCells>
  <phoneticPr fontId="3" type="noConversion"/>
  <conditionalFormatting sqref="F17:F25">
    <cfRule type="containsText" dxfId="23" priority="2" operator="containsText" text="SÍ">
      <formula>NOT(ISERROR(SEARCH("SÍ",F17)))</formula>
    </cfRule>
    <cfRule type="containsText" dxfId="22" priority="3" operator="containsText" text="NO">
      <formula>NOT(ISERROR(SEARCH("NO",F17)))</formula>
    </cfRule>
  </conditionalFormatting>
  <conditionalFormatting sqref="C26:C27">
    <cfRule type="cellIs" dxfId="21" priority="1" operator="equal">
      <formula>-99</formula>
    </cfRule>
  </conditionalFormatting>
  <hyperlinks>
    <hyperlink ref="B1" r:id="rId1" xr:uid="{E93D131F-A8A2-E745-9011-BE7B170AEC35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21F4-43F9-8E49-95DA-3857C395FB79}">
  <dimension ref="A1:H36"/>
  <sheetViews>
    <sheetView zoomScaleNormal="100" workbookViewId="0">
      <selection activeCell="C28" sqref="C28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8" max="8" width="10.83203125" customWidth="1"/>
  </cols>
  <sheetData>
    <row r="1" spans="1:8">
      <c r="B1" s="32" t="s">
        <v>80</v>
      </c>
    </row>
    <row r="3" spans="1:8">
      <c r="C3" s="17"/>
    </row>
    <row r="4" spans="1:8">
      <c r="D4" s="17"/>
    </row>
    <row r="5" spans="1:8" s="2" customFormat="1" ht="18.75" customHeight="1">
      <c r="B5" s="63" t="s">
        <v>82</v>
      </c>
      <c r="C5" s="63"/>
      <c r="D5" s="48"/>
    </row>
    <row r="6" spans="1:8" ht="17" thickBot="1">
      <c r="B6" s="35"/>
      <c r="C6" s="35"/>
      <c r="D6" s="17"/>
    </row>
    <row r="7" spans="1:8" ht="17" thickBot="1">
      <c r="A7" s="2"/>
      <c r="B7" s="4" t="s">
        <v>26</v>
      </c>
      <c r="C7" s="59"/>
      <c r="D7" s="60"/>
      <c r="E7" s="61"/>
      <c r="F7" s="2"/>
      <c r="G7" s="2"/>
      <c r="H7" s="2"/>
    </row>
    <row r="8" spans="1:8" ht="17" thickBot="1">
      <c r="A8" s="2"/>
      <c r="B8" s="44" t="s">
        <v>27</v>
      </c>
      <c r="C8" s="59"/>
      <c r="D8" s="60"/>
      <c r="E8" s="61"/>
      <c r="F8" s="2"/>
      <c r="G8" s="15"/>
      <c r="H8" s="16"/>
    </row>
    <row r="9" spans="1:8" ht="17" thickBot="1">
      <c r="A9" s="2"/>
      <c r="B9" s="4" t="s">
        <v>87</v>
      </c>
      <c r="C9" s="59"/>
      <c r="D9" s="60"/>
      <c r="E9" s="61"/>
      <c r="F9" s="2"/>
      <c r="G9" s="2"/>
      <c r="H9" s="2"/>
    </row>
    <row r="10" spans="1:8" ht="17" thickBot="1">
      <c r="A10" s="2"/>
      <c r="B10" s="2"/>
      <c r="C10" s="2"/>
      <c r="D10" s="2"/>
      <c r="E10" s="2"/>
      <c r="F10" s="2"/>
      <c r="G10" s="2"/>
      <c r="H10" s="2"/>
    </row>
    <row r="11" spans="1:8" ht="20" thickBot="1">
      <c r="A11" s="2"/>
      <c r="B11" s="20" t="s">
        <v>48</v>
      </c>
      <c r="C11" s="2"/>
      <c r="D11" s="2"/>
      <c r="E11" s="2"/>
      <c r="F11" s="2"/>
      <c r="G11" s="2"/>
      <c r="H11" s="2"/>
    </row>
    <row r="12" spans="1:8" ht="16" customHeight="1" thickBot="1">
      <c r="A12" s="2"/>
      <c r="B12" s="10" t="s">
        <v>28</v>
      </c>
      <c r="C12" s="11" t="s">
        <v>11</v>
      </c>
      <c r="D12" s="2"/>
      <c r="E12" s="6" t="s">
        <v>39</v>
      </c>
      <c r="F12" s="1" t="s">
        <v>11</v>
      </c>
      <c r="H12" s="2"/>
    </row>
    <row r="13" spans="1:8" ht="17" thickBot="1">
      <c r="A13" s="2"/>
      <c r="B13" s="7" t="s">
        <v>94</v>
      </c>
      <c r="C13" s="45"/>
      <c r="D13" s="2"/>
      <c r="E13" s="9" t="s">
        <v>7</v>
      </c>
      <c r="F13" s="47"/>
      <c r="H13" s="2"/>
    </row>
    <row r="14" spans="1:8" ht="17" thickBot="1">
      <c r="A14" s="2"/>
      <c r="B14" s="7" t="s">
        <v>29</v>
      </c>
      <c r="C14" s="45"/>
      <c r="D14" s="2"/>
      <c r="E14" s="9" t="s">
        <v>8</v>
      </c>
      <c r="F14" s="47"/>
      <c r="H14" s="2"/>
    </row>
    <row r="15" spans="1:8" ht="17" thickBot="1">
      <c r="A15" s="2"/>
      <c r="B15" s="7" t="s">
        <v>30</v>
      </c>
      <c r="C15" s="46"/>
      <c r="D15" s="2"/>
      <c r="E15" s="1" t="s">
        <v>15</v>
      </c>
      <c r="F15" s="47"/>
      <c r="H15" s="2"/>
    </row>
    <row r="16" spans="1:8" ht="17" thickBot="1">
      <c r="A16" s="2"/>
      <c r="B16" s="7" t="s">
        <v>31</v>
      </c>
      <c r="C16" s="45"/>
      <c r="D16" s="2"/>
      <c r="H16" s="2"/>
    </row>
    <row r="17" spans="1:8" ht="17" thickBot="1">
      <c r="A17" s="2"/>
      <c r="B17" s="7" t="s">
        <v>32</v>
      </c>
      <c r="C17" s="46"/>
      <c r="D17" s="2"/>
      <c r="E17" s="29" t="s">
        <v>46</v>
      </c>
      <c r="F17" s="39" t="str">
        <f>IF(AND(C23&gt;=75,C24&gt;=75,C25&gt;=75,C26&gt;=75,C27&gt;=75,C28&gt;=75,OR(F13&gt;=75,F14&gt;=75,F15&gt;=75)),"SÍ","NO")</f>
        <v>NO</v>
      </c>
      <c r="G17" s="2"/>
      <c r="H17" s="2"/>
    </row>
    <row r="18" spans="1:8" ht="17" thickBot="1">
      <c r="A18" s="2"/>
      <c r="B18" s="7" t="s">
        <v>33</v>
      </c>
      <c r="C18" s="45"/>
      <c r="D18" s="2"/>
      <c r="E18" s="23" t="s">
        <v>45</v>
      </c>
      <c r="F18" s="30" t="str">
        <f>IF(AND(C23&gt;=75,C24&gt;=75,C25&gt;=75,C26&gt;=75,C27&gt;=75,C28&gt;=75,F17="NO"),"SÍ","NO")</f>
        <v>NO</v>
      </c>
      <c r="G18" s="2"/>
      <c r="H18" s="2"/>
    </row>
    <row r="19" spans="1:8" ht="17" thickBot="1">
      <c r="A19" s="2"/>
      <c r="B19" s="7" t="s">
        <v>43</v>
      </c>
      <c r="C19" s="45"/>
      <c r="D19" s="2"/>
      <c r="E19" s="12" t="s">
        <v>3</v>
      </c>
      <c r="F19" s="30" t="str">
        <f>IF(C24&gt;=95,"SÍ","NO")</f>
        <v>NO</v>
      </c>
      <c r="G19" s="2"/>
      <c r="H19" s="2"/>
    </row>
    <row r="20" spans="1:8" ht="17" thickBot="1">
      <c r="A20" s="2"/>
      <c r="B20" s="7" t="s">
        <v>34</v>
      </c>
      <c r="C20" s="45"/>
      <c r="D20" s="2"/>
      <c r="E20" s="12" t="s">
        <v>44</v>
      </c>
      <c r="F20" s="13" t="str">
        <f>IF(C25&gt;=95,"SÍ","NO")</f>
        <v>NO</v>
      </c>
      <c r="G20" s="2"/>
      <c r="H20" s="2"/>
    </row>
    <row r="21" spans="1:8" ht="17" thickBot="1">
      <c r="A21" s="2"/>
      <c r="B21" s="7" t="s">
        <v>35</v>
      </c>
      <c r="C21" s="45"/>
      <c r="D21" s="2"/>
      <c r="E21" s="12" t="s">
        <v>10</v>
      </c>
      <c r="F21" s="13" t="str">
        <f>IF(C28&gt;=95,"SÍ","NO")</f>
        <v>NO</v>
      </c>
      <c r="G21" s="2"/>
      <c r="H21" s="2"/>
    </row>
    <row r="22" spans="1:8" ht="17" thickBot="1">
      <c r="A22" s="2"/>
      <c r="B22" s="5" t="s">
        <v>36</v>
      </c>
      <c r="C22" s="3" t="s">
        <v>11</v>
      </c>
      <c r="D22" s="2"/>
      <c r="E22" s="12" t="s">
        <v>40</v>
      </c>
      <c r="F22" s="13" t="str">
        <f>IF(AND(C23&gt;=95),"SÍ","NO")</f>
        <v>NO</v>
      </c>
      <c r="G22" s="2"/>
      <c r="H22" s="2"/>
    </row>
    <row r="23" spans="1:8" ht="17" thickBot="1">
      <c r="A23" s="2"/>
      <c r="B23" s="7" t="s">
        <v>77</v>
      </c>
      <c r="C23" s="45"/>
      <c r="D23" s="2"/>
      <c r="E23" s="12" t="s">
        <v>41</v>
      </c>
      <c r="F23" s="13" t="str">
        <f>IF(AND(C24&gt;=80,C23&gt;=80,C27&gt;=80),"SÍ","NO")</f>
        <v>NO</v>
      </c>
      <c r="G23" s="2"/>
      <c r="H23" s="2"/>
    </row>
    <row r="24" spans="1:8" ht="17" thickBot="1">
      <c r="A24" s="2"/>
      <c r="B24" s="7" t="s">
        <v>79</v>
      </c>
      <c r="C24" s="45"/>
      <c r="D24" s="2"/>
      <c r="E24" s="14" t="s">
        <v>42</v>
      </c>
      <c r="F24" s="13" t="str">
        <f>IF(AND(((C15+C18)/2)&gt;=80,C28&gt;=80),"SÍ","NO")</f>
        <v>NO</v>
      </c>
      <c r="G24" s="2"/>
      <c r="H24" s="2"/>
    </row>
    <row r="25" spans="1:8" ht="17" thickBot="1">
      <c r="A25" s="2"/>
      <c r="B25" s="7" t="s">
        <v>78</v>
      </c>
      <c r="C25" s="45"/>
      <c r="D25" s="2"/>
      <c r="E25" s="37" t="s">
        <v>84</v>
      </c>
      <c r="F25" s="38" t="str">
        <f>IF(OR(F13&gt;=95,F14&gt;=95,F15&gt;=95),"SÍ","NO")</f>
        <v>NO</v>
      </c>
      <c r="G25" s="2"/>
      <c r="H25" s="2"/>
    </row>
    <row r="26" spans="1:8" ht="17" thickBot="1">
      <c r="A26" s="2"/>
      <c r="B26" s="7" t="s">
        <v>37</v>
      </c>
      <c r="C26" s="8">
        <f>IF((C21)="",-99,C21)</f>
        <v>-99</v>
      </c>
      <c r="H26" s="2"/>
    </row>
    <row r="27" spans="1:8" ht="17" thickBot="1">
      <c r="A27" s="2"/>
      <c r="B27" s="7" t="s">
        <v>38</v>
      </c>
      <c r="C27" s="8">
        <f>IF(C20="",-99,C20)</f>
        <v>-99</v>
      </c>
      <c r="D27" s="56" t="s">
        <v>95</v>
      </c>
      <c r="E27" s="62"/>
      <c r="F27" s="62"/>
      <c r="G27" s="62"/>
      <c r="H27" s="2"/>
    </row>
    <row r="28" spans="1:8" ht="17" thickBot="1">
      <c r="A28" s="2"/>
      <c r="B28" s="7" t="s">
        <v>76</v>
      </c>
      <c r="C28" s="45"/>
      <c r="D28" s="56" t="s">
        <v>88</v>
      </c>
      <c r="E28" s="57"/>
      <c r="F28" s="57"/>
      <c r="G28" s="57"/>
      <c r="H28" s="2"/>
    </row>
    <row r="29" spans="1:8">
      <c r="A29" s="2"/>
      <c r="B29" s="22" t="s">
        <v>97</v>
      </c>
      <c r="D29" s="2"/>
    </row>
    <row r="30" spans="1:8">
      <c r="A30" s="2"/>
      <c r="D30" s="2"/>
    </row>
    <row r="31" spans="1:8">
      <c r="A31" s="2"/>
      <c r="D31" s="2"/>
    </row>
    <row r="32" spans="1:8">
      <c r="A32" s="2"/>
      <c r="D32" s="2"/>
    </row>
    <row r="33" spans="1:4">
      <c r="A33" s="2"/>
      <c r="D33" s="2"/>
    </row>
    <row r="34" spans="1:4">
      <c r="A34" s="2"/>
      <c r="D34" s="2"/>
    </row>
    <row r="35" spans="1:4">
      <c r="A35" s="2"/>
      <c r="D35" s="2"/>
    </row>
    <row r="36" spans="1:4">
      <c r="A36" s="2"/>
      <c r="D36" s="2"/>
    </row>
  </sheetData>
  <sheetProtection algorithmName="SHA-512" hashValue="TdtxlavHdDRdcKeYa5jpHKXpDEWdjquqO7DDQJMxtcTdkVJsLg9wHqqN4FFM2AurIvnFVAoIrvZF5v8CwZd5nw==" saltValue="14q4iKaI7B0o5JnRYgVgeg==" spinCount="100000" sheet="1" objects="1" scenarios="1" selectLockedCells="1"/>
  <mergeCells count="6">
    <mergeCell ref="D28:G28"/>
    <mergeCell ref="B5:C5"/>
    <mergeCell ref="C7:E7"/>
    <mergeCell ref="C8:E8"/>
    <mergeCell ref="C9:E9"/>
    <mergeCell ref="D27:G27"/>
  </mergeCells>
  <conditionalFormatting sqref="F17:F25">
    <cfRule type="containsText" dxfId="20" priority="2" operator="containsText" text="SÍ">
      <formula>NOT(ISERROR(SEARCH("SÍ",F17)))</formula>
    </cfRule>
    <cfRule type="containsText" dxfId="19" priority="3" operator="containsText" text="NO">
      <formula>NOT(ISERROR(SEARCH("NO",F17)))</formula>
    </cfRule>
  </conditionalFormatting>
  <conditionalFormatting sqref="C26:C27">
    <cfRule type="cellIs" dxfId="18" priority="1" operator="equal">
      <formula>-99</formula>
    </cfRule>
  </conditionalFormatting>
  <hyperlinks>
    <hyperlink ref="B1" r:id="rId1" xr:uid="{F3A56F8E-D2FB-FB4D-8342-CED9CCEACBD6}"/>
  </hyperlinks>
  <pageMargins left="0.7" right="0.7" top="0.75" bottom="0.75" header="0.3" footer="0.3"/>
  <pageSetup paperSize="9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B4F1-6E27-D64E-8B3E-346A0A6DA0F1}">
  <dimension ref="B1:H29"/>
  <sheetViews>
    <sheetView zoomScaleNormal="100" workbookViewId="0">
      <selection activeCell="C15" sqref="C15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</cols>
  <sheetData>
    <row r="1" spans="2:6">
      <c r="B1" s="32" t="s">
        <v>80</v>
      </c>
    </row>
    <row r="2" spans="2:6">
      <c r="C2" s="17"/>
    </row>
    <row r="3" spans="2:6">
      <c r="D3" s="17"/>
    </row>
    <row r="4" spans="2:6">
      <c r="D4" s="17"/>
    </row>
    <row r="5" spans="2:6" ht="18.75" customHeight="1">
      <c r="B5" s="63" t="s">
        <v>81</v>
      </c>
      <c r="C5" s="63"/>
      <c r="D5" s="36"/>
    </row>
    <row r="6" spans="2:6" ht="17" thickBot="1">
      <c r="B6" s="19"/>
      <c r="C6" s="19"/>
      <c r="D6" s="36"/>
    </row>
    <row r="7" spans="2:6" ht="17" thickBot="1">
      <c r="B7" s="4" t="s">
        <v>0</v>
      </c>
      <c r="C7" s="59"/>
      <c r="D7" s="60"/>
      <c r="E7" s="61"/>
    </row>
    <row r="8" spans="2:6" ht="17" thickBot="1">
      <c r="B8" s="44" t="s">
        <v>86</v>
      </c>
      <c r="C8" s="59"/>
      <c r="D8" s="60"/>
      <c r="E8" s="61"/>
    </row>
    <row r="9" spans="2:6" ht="17" thickBot="1">
      <c r="B9" s="4" t="s">
        <v>85</v>
      </c>
      <c r="C9" s="59"/>
      <c r="D9" s="60"/>
      <c r="E9" s="61"/>
    </row>
    <row r="10" spans="2:6" ht="17" thickBot="1">
      <c r="B10" s="15"/>
      <c r="C10" s="24"/>
      <c r="D10" s="15"/>
      <c r="E10" s="16"/>
    </row>
    <row r="11" spans="2:6" ht="20" thickBot="1">
      <c r="B11" s="26" t="s">
        <v>59</v>
      </c>
    </row>
    <row r="12" spans="2:6" ht="17" thickBot="1">
      <c r="B12" s="10" t="s">
        <v>1</v>
      </c>
      <c r="C12" s="11" t="s">
        <v>11</v>
      </c>
      <c r="E12" s="6" t="s">
        <v>6</v>
      </c>
      <c r="F12" s="1" t="s">
        <v>11</v>
      </c>
    </row>
    <row r="13" spans="2:6" ht="17" thickBot="1">
      <c r="B13" s="7" t="s">
        <v>49</v>
      </c>
      <c r="C13" s="45"/>
      <c r="D13" s="2"/>
      <c r="E13" s="9" t="s">
        <v>7</v>
      </c>
      <c r="F13" s="47"/>
    </row>
    <row r="14" spans="2:6" ht="17" thickBot="1">
      <c r="B14" s="7" t="s">
        <v>50</v>
      </c>
      <c r="C14" s="45"/>
      <c r="D14" s="2"/>
      <c r="E14" s="9" t="s">
        <v>8</v>
      </c>
      <c r="F14" s="47"/>
    </row>
    <row r="15" spans="2:6" ht="17" thickBot="1">
      <c r="B15" s="7" t="s">
        <v>12</v>
      </c>
      <c r="C15" s="46"/>
      <c r="D15" s="2"/>
      <c r="E15" s="1" t="s">
        <v>15</v>
      </c>
      <c r="F15" s="47"/>
    </row>
    <row r="16" spans="2:6" ht="17" thickBot="1">
      <c r="B16" s="7" t="s">
        <v>51</v>
      </c>
      <c r="C16" s="45"/>
      <c r="D16" s="2"/>
    </row>
    <row r="17" spans="2:8" ht="17" thickBot="1">
      <c r="B17" s="7" t="s">
        <v>17</v>
      </c>
      <c r="C17" s="46"/>
      <c r="D17" s="2"/>
      <c r="E17" s="25" t="s">
        <v>47</v>
      </c>
      <c r="F17" s="40" t="str">
        <f>IF(AND(C23&gt;=75,C24&gt;=75,C25&gt;=75,C26&gt;=75,C27&gt;=75,C28&gt;=75,OR(F13&gt;=75,F14&gt;=75,F15&gt;=75)),"SÍ","NO")</f>
        <v>NO</v>
      </c>
    </row>
    <row r="18" spans="2:8" ht="17" thickBot="1">
      <c r="B18" s="7" t="s">
        <v>52</v>
      </c>
      <c r="C18" s="45"/>
      <c r="D18" s="2"/>
      <c r="E18" s="23" t="s">
        <v>92</v>
      </c>
      <c r="F18" s="30" t="str">
        <f>IF(AND(C23&gt;=75,C24&gt;=75,C25&gt;=75,C26&gt;=75,C27&gt;=75,C28&gt;=75,F17="NO"),"SÍ","NO")</f>
        <v>NO</v>
      </c>
      <c r="G18" s="2"/>
      <c r="H18" s="2"/>
    </row>
    <row r="19" spans="2:8" ht="17" thickBot="1">
      <c r="B19" s="7" t="s">
        <v>53</v>
      </c>
      <c r="C19" s="46"/>
      <c r="D19" s="2"/>
      <c r="E19" s="12" t="s">
        <v>3</v>
      </c>
      <c r="F19" s="30" t="str">
        <f>IF(C24&gt;=95,"SÍ","NO")</f>
        <v>NO</v>
      </c>
      <c r="G19" s="2"/>
      <c r="H19" s="2"/>
    </row>
    <row r="20" spans="2:8" ht="17" thickBot="1">
      <c r="B20" s="7" t="s">
        <v>90</v>
      </c>
      <c r="C20" s="45"/>
      <c r="D20" s="2"/>
      <c r="E20" s="12" t="s">
        <v>9</v>
      </c>
      <c r="F20" s="30" t="str">
        <f>IF(C25&gt;=95,"SÍ","NO")</f>
        <v>NO</v>
      </c>
      <c r="G20" s="2"/>
      <c r="H20" s="2"/>
    </row>
    <row r="21" spans="2:8" ht="17" thickBot="1">
      <c r="B21" s="7" t="s">
        <v>16</v>
      </c>
      <c r="C21" s="45"/>
      <c r="D21" s="2"/>
      <c r="E21" s="12" t="s">
        <v>10</v>
      </c>
      <c r="F21" s="30" t="str">
        <f>IF(C28&gt;=95,"SÍ","NO")</f>
        <v>NO</v>
      </c>
      <c r="G21" s="2"/>
      <c r="H21" s="2"/>
    </row>
    <row r="22" spans="2:8" ht="17" thickBot="1">
      <c r="B22" s="5" t="s">
        <v>2</v>
      </c>
      <c r="C22" s="3" t="s">
        <v>11</v>
      </c>
      <c r="D22" s="2"/>
      <c r="E22" s="12" t="s">
        <v>4</v>
      </c>
      <c r="F22" s="30" t="str">
        <f>IF(AND(C23&gt;=95),"SÍ","NO")</f>
        <v>NO</v>
      </c>
      <c r="G22" s="2"/>
      <c r="H22" s="2"/>
    </row>
    <row r="23" spans="2:8" ht="17" thickBot="1">
      <c r="B23" s="7" t="s">
        <v>73</v>
      </c>
      <c r="C23" s="45"/>
      <c r="D23" s="2"/>
      <c r="E23" s="12" t="s">
        <v>98</v>
      </c>
      <c r="F23" s="30" t="str">
        <f>IF(AND(C23&gt;=80,C24&gt;=80,C27&gt;=80),"SÍ","NO")</f>
        <v>NO</v>
      </c>
      <c r="G23" s="2"/>
      <c r="H23" s="2"/>
    </row>
    <row r="24" spans="2:8" ht="17" thickBot="1">
      <c r="B24" s="7" t="s">
        <v>74</v>
      </c>
      <c r="C24" s="45"/>
      <c r="D24" s="2"/>
      <c r="E24" s="14" t="s">
        <v>5</v>
      </c>
      <c r="F24" s="30" t="str">
        <f>IF(AND(((C15+C18)/2)&gt;=80,C28&gt;=80),"SÍ","NO")</f>
        <v>NO</v>
      </c>
      <c r="G24" s="2"/>
      <c r="H24" s="2"/>
    </row>
    <row r="25" spans="2:8" ht="17" thickBot="1">
      <c r="B25" s="7" t="s">
        <v>75</v>
      </c>
      <c r="C25" s="45"/>
      <c r="D25" s="2"/>
      <c r="E25" s="37" t="s">
        <v>83</v>
      </c>
      <c r="F25" s="41" t="str">
        <f>IF(OR(F13&gt;=95,F14&gt;=95,F15&gt;=95),"SÍ","NO")</f>
        <v>NO</v>
      </c>
      <c r="G25" s="2"/>
      <c r="H25" s="2"/>
    </row>
    <row r="26" spans="2:8" ht="17" thickBot="1">
      <c r="B26" s="7" t="s">
        <v>13</v>
      </c>
      <c r="C26" s="8">
        <f>IF(C21="",-99,C21)</f>
        <v>-99</v>
      </c>
      <c r="D26" s="2"/>
      <c r="G26" s="2"/>
      <c r="H26" s="2"/>
    </row>
    <row r="27" spans="2:8" ht="17" thickBot="1">
      <c r="B27" s="7" t="s">
        <v>14</v>
      </c>
      <c r="C27" s="8">
        <f>IF(OR(C19="",C20=""),-99,(C19+C20)/2)</f>
        <v>-99</v>
      </c>
      <c r="D27" s="56" t="s">
        <v>24</v>
      </c>
      <c r="E27" s="62"/>
      <c r="F27" s="62"/>
      <c r="G27" s="62"/>
      <c r="H27" s="21"/>
    </row>
    <row r="28" spans="2:8" ht="17" thickBot="1">
      <c r="B28" s="7" t="s">
        <v>76</v>
      </c>
      <c r="C28" s="45"/>
      <c r="D28" s="56" t="s">
        <v>25</v>
      </c>
      <c r="E28" s="62"/>
      <c r="F28" s="62"/>
      <c r="G28" s="62"/>
      <c r="H28" s="21"/>
    </row>
    <row r="29" spans="2:8">
      <c r="B29" s="22" t="s">
        <v>96</v>
      </c>
    </row>
  </sheetData>
  <sheetProtection algorithmName="SHA-512" hashValue="9s2MyMijpx4DvR+yLL2fN+BkFUgzfr/7rAUtM8dAZ07+baOOvdDUD945m29jgHsJuHRj19o5s6rHjqz0huhGMg==" saltValue="ENkzKmKJP83JCTEUFjrO1g==" spinCount="100000" sheet="1" objects="1" scenarios="1" selectLockedCells="1"/>
  <mergeCells count="6">
    <mergeCell ref="D28:G28"/>
    <mergeCell ref="B5:C5"/>
    <mergeCell ref="C7:E7"/>
    <mergeCell ref="C8:E8"/>
    <mergeCell ref="C9:E9"/>
    <mergeCell ref="D27:G27"/>
  </mergeCells>
  <conditionalFormatting sqref="F17:F25">
    <cfRule type="containsText" dxfId="17" priority="2" operator="containsText" text="SÍ">
      <formula>NOT(ISERROR(SEARCH("SÍ",F17)))</formula>
    </cfRule>
    <cfRule type="containsText" dxfId="16" priority="3" operator="containsText" text="NO">
      <formula>NOT(ISERROR(SEARCH("NO",F17)))</formula>
    </cfRule>
  </conditionalFormatting>
  <conditionalFormatting sqref="C26:C27">
    <cfRule type="cellIs" dxfId="15" priority="1" operator="equal">
      <formula>-99</formula>
    </cfRule>
  </conditionalFormatting>
  <hyperlinks>
    <hyperlink ref="B1" r:id="rId1" xr:uid="{E5520E5F-B9E0-E44B-901A-F5048B7BB618}"/>
  </hyperlinks>
  <pageMargins left="0.7" right="0.7" top="0.75" bottom="0.75" header="0.3" footer="0.3"/>
  <pageSetup paperSize="9" orientation="landscape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BF7D-F414-ED44-A584-734A8F732153}">
  <dimension ref="B1:H29"/>
  <sheetViews>
    <sheetView zoomScaleNormal="100" workbookViewId="0">
      <selection activeCell="F14" sqref="F14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8" max="8" width="7" customWidth="1"/>
    <col min="9" max="9" width="4.6640625" customWidth="1"/>
  </cols>
  <sheetData>
    <row r="1" spans="2:6">
      <c r="B1" s="32" t="s">
        <v>80</v>
      </c>
    </row>
    <row r="2" spans="2:6">
      <c r="C2" s="17"/>
    </row>
    <row r="5" spans="2:6" ht="18.75" customHeight="1">
      <c r="B5" s="63" t="s">
        <v>82</v>
      </c>
      <c r="C5" s="63"/>
    </row>
    <row r="6" spans="2:6" ht="17" thickBot="1"/>
    <row r="7" spans="2:6" ht="17" thickBot="1">
      <c r="B7" s="4" t="s">
        <v>26</v>
      </c>
      <c r="C7" s="59"/>
      <c r="D7" s="60"/>
      <c r="E7" s="61"/>
    </row>
    <row r="8" spans="2:6" ht="17" thickBot="1">
      <c r="B8" s="44" t="s">
        <v>27</v>
      </c>
      <c r="C8" s="59"/>
      <c r="D8" s="60"/>
      <c r="E8" s="61"/>
    </row>
    <row r="9" spans="2:6" ht="17" thickBot="1">
      <c r="B9" s="4" t="s">
        <v>87</v>
      </c>
      <c r="C9" s="59"/>
      <c r="D9" s="60"/>
      <c r="E9" s="61"/>
    </row>
    <row r="10" spans="2:6" ht="17" thickBot="1">
      <c r="B10" s="15"/>
      <c r="C10" s="24"/>
      <c r="D10" s="15"/>
      <c r="E10" s="16"/>
    </row>
    <row r="11" spans="2:6" ht="20" thickBot="1">
      <c r="B11" s="26" t="s">
        <v>59</v>
      </c>
    </row>
    <row r="12" spans="2:6" ht="17" thickBot="1">
      <c r="B12" s="10" t="s">
        <v>28</v>
      </c>
      <c r="C12" s="11" t="s">
        <v>11</v>
      </c>
      <c r="E12" s="6" t="s">
        <v>39</v>
      </c>
      <c r="F12" s="1" t="s">
        <v>11</v>
      </c>
    </row>
    <row r="13" spans="2:6" ht="17" thickBot="1">
      <c r="B13" s="7" t="s">
        <v>61</v>
      </c>
      <c r="C13" s="45"/>
      <c r="E13" s="9" t="s">
        <v>7</v>
      </c>
      <c r="F13" s="47"/>
    </row>
    <row r="14" spans="2:6" ht="17" thickBot="1">
      <c r="B14" s="7" t="s">
        <v>62</v>
      </c>
      <c r="C14" s="45"/>
      <c r="E14" s="9" t="s">
        <v>8</v>
      </c>
      <c r="F14" s="47"/>
    </row>
    <row r="15" spans="2:6" ht="17" thickBot="1">
      <c r="B15" s="7" t="s">
        <v>30</v>
      </c>
      <c r="C15" s="46"/>
      <c r="E15" s="1" t="s">
        <v>15</v>
      </c>
      <c r="F15" s="47"/>
    </row>
    <row r="16" spans="2:6" ht="17" thickBot="1">
      <c r="B16" s="7" t="s">
        <v>63</v>
      </c>
      <c r="C16" s="45"/>
    </row>
    <row r="17" spans="2:8" ht="17" thickBot="1">
      <c r="B17" s="7" t="s">
        <v>32</v>
      </c>
      <c r="C17" s="46"/>
      <c r="E17" s="29" t="s">
        <v>46</v>
      </c>
      <c r="F17" s="42" t="str">
        <f>IF(AND(C23&gt;=75,C24&gt;=75,C25&gt;=75,C26&gt;=75,C27&gt;=75,C28&gt;=75,OR(F13&gt;=75,F14&gt;=75,F15&gt;=75)),"SÍ","NO")</f>
        <v>NO</v>
      </c>
      <c r="H17" s="2"/>
    </row>
    <row r="18" spans="2:8" ht="17" thickBot="1">
      <c r="B18" s="7" t="s">
        <v>64</v>
      </c>
      <c r="C18" s="45"/>
      <c r="E18" s="23" t="s">
        <v>45</v>
      </c>
      <c r="F18" s="43" t="str">
        <f>IF(AND(C23&gt;=75,C24&gt;=75,C25&gt;=75,C26&gt;=75,C27&gt;=75,C28&gt;=75,F17="NO"),"SÍ","NO")</f>
        <v>NO</v>
      </c>
      <c r="H18" s="2"/>
    </row>
    <row r="19" spans="2:8" ht="17" thickBot="1">
      <c r="B19" s="7" t="s">
        <v>65</v>
      </c>
      <c r="C19" s="46"/>
      <c r="E19" s="12" t="s">
        <v>3</v>
      </c>
      <c r="F19" s="43" t="str">
        <f>IF(C24&gt;=95,"SÍ","NO")</f>
        <v>NO</v>
      </c>
      <c r="H19" s="2"/>
    </row>
    <row r="20" spans="2:8" ht="17" thickBot="1">
      <c r="B20" s="7" t="s">
        <v>91</v>
      </c>
      <c r="C20" s="45"/>
      <c r="E20" s="12" t="s">
        <v>44</v>
      </c>
      <c r="F20" s="43" t="str">
        <f>IF(C25&gt;=95,"SÍ","NO")</f>
        <v>NO</v>
      </c>
      <c r="H20" s="2"/>
    </row>
    <row r="21" spans="2:8" ht="17" thickBot="1">
      <c r="B21" s="7" t="s">
        <v>93</v>
      </c>
      <c r="C21" s="45"/>
      <c r="E21" s="12" t="s">
        <v>10</v>
      </c>
      <c r="F21" s="43" t="str">
        <f>IF(C28&gt;=95,"SÍ","NO")</f>
        <v>NO</v>
      </c>
      <c r="H21" s="2"/>
    </row>
    <row r="22" spans="2:8" ht="17" thickBot="1">
      <c r="B22" s="5" t="s">
        <v>36</v>
      </c>
      <c r="C22" s="3" t="s">
        <v>11</v>
      </c>
      <c r="E22" s="12" t="s">
        <v>40</v>
      </c>
      <c r="F22" s="43" t="str">
        <f>IF(AND(C23&gt;=95),"SÍ","NO")</f>
        <v>NO</v>
      </c>
      <c r="H22" s="2"/>
    </row>
    <row r="23" spans="2:8" ht="17" thickBot="1">
      <c r="B23" s="7" t="s">
        <v>77</v>
      </c>
      <c r="C23" s="45"/>
      <c r="E23" s="12" t="s">
        <v>41</v>
      </c>
      <c r="F23" s="43" t="str">
        <f>IF(AND(C23&gt;=80,C24&gt;=80,C27&gt;=80),"SÍ","NO")</f>
        <v>NO</v>
      </c>
      <c r="H23" s="2"/>
    </row>
    <row r="24" spans="2:8" ht="17" thickBot="1">
      <c r="B24" s="7" t="s">
        <v>79</v>
      </c>
      <c r="C24" s="45"/>
      <c r="E24" s="14" t="s">
        <v>42</v>
      </c>
      <c r="F24" s="43" t="str">
        <f>IF(AND(((C15+C18)/2)&gt;=80,C28&gt;=80),"SÍ","NO")</f>
        <v>NO</v>
      </c>
      <c r="H24" s="2"/>
    </row>
    <row r="25" spans="2:8" ht="17" thickBot="1">
      <c r="B25" s="7" t="s">
        <v>78</v>
      </c>
      <c r="C25" s="45"/>
      <c r="E25" s="37" t="s">
        <v>84</v>
      </c>
      <c r="F25" s="43" t="str">
        <f>IF(OR(F13&gt;=95,F14&gt;=95,F15&gt;=95),"SÍ","NO")</f>
        <v>NO</v>
      </c>
      <c r="G25" s="2"/>
      <c r="H25" s="2"/>
    </row>
    <row r="26" spans="2:8" ht="17" thickBot="1">
      <c r="B26" s="7" t="s">
        <v>37</v>
      </c>
      <c r="C26" s="8">
        <f>IF(C21="",-99,C21)</f>
        <v>-99</v>
      </c>
    </row>
    <row r="27" spans="2:8" ht="17" thickBot="1">
      <c r="B27" s="7" t="s">
        <v>38</v>
      </c>
      <c r="C27" s="8">
        <f>IF(OR(C19="",C20=""),-99,(C19+C20)/2)</f>
        <v>-99</v>
      </c>
      <c r="D27" s="56" t="s">
        <v>95</v>
      </c>
      <c r="E27" s="62"/>
      <c r="F27" s="62"/>
      <c r="G27" s="62"/>
    </row>
    <row r="28" spans="2:8" ht="17" thickBot="1">
      <c r="B28" s="7" t="s">
        <v>76</v>
      </c>
      <c r="C28" s="45"/>
      <c r="D28" s="56" t="s">
        <v>88</v>
      </c>
      <c r="E28" s="62"/>
      <c r="F28" s="62"/>
      <c r="G28" s="62"/>
    </row>
    <row r="29" spans="2:8">
      <c r="B29" t="s">
        <v>97</v>
      </c>
    </row>
  </sheetData>
  <sheetProtection algorithmName="SHA-512" hashValue="hQFjzTdofhrmPQEA2cMgHN9/h7C9RHq+RPZuBTcoDQTzxs00NTDd7UGytQzhmvRi0aGte1q08JUs5M0RjfpRyw==" saltValue="ubM0vToP8I3nXIgciJpO9A==" spinCount="100000" sheet="1" objects="1" scenarios="1" selectLockedCells="1"/>
  <mergeCells count="6">
    <mergeCell ref="B5:C5"/>
    <mergeCell ref="D27:G27"/>
    <mergeCell ref="D28:G28"/>
    <mergeCell ref="C7:E7"/>
    <mergeCell ref="C8:E8"/>
    <mergeCell ref="C9:E9"/>
  </mergeCells>
  <conditionalFormatting sqref="F17:F25">
    <cfRule type="containsText" dxfId="14" priority="2" operator="containsText" text="SÍ">
      <formula>NOT(ISERROR(SEARCH("SÍ",F17)))</formula>
    </cfRule>
    <cfRule type="containsText" dxfId="13" priority="4" operator="containsText" text="NO">
      <formula>NOT(ISERROR(SEARCH("NO",F17)))</formula>
    </cfRule>
  </conditionalFormatting>
  <conditionalFormatting sqref="C26:C27">
    <cfRule type="cellIs" dxfId="12" priority="1" operator="equal">
      <formula>-99</formula>
    </cfRule>
  </conditionalFormatting>
  <hyperlinks>
    <hyperlink ref="B1" r:id="rId1" xr:uid="{C723B91D-00D8-A944-99E0-9307DD280241}"/>
  </hyperlinks>
  <pageMargins left="0.7" right="0.7" top="0.75" bottom="0.75" header="0.3" footer="0.3"/>
  <pageSetup paperSize="9" orientation="landscape" horizontalDpi="0" verticalDpi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C9A4-4CCF-D545-A020-11C6E53E63D6}">
  <dimension ref="B1:I29"/>
  <sheetViews>
    <sheetView zoomScaleNormal="100" workbookViewId="0">
      <selection activeCell="C28" sqref="C28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4.83203125" customWidth="1"/>
    <col min="7" max="7" width="6.6640625" customWidth="1"/>
    <col min="8" max="8" width="7.33203125" customWidth="1"/>
  </cols>
  <sheetData>
    <row r="1" spans="2:7">
      <c r="B1" s="32" t="s">
        <v>80</v>
      </c>
    </row>
    <row r="2" spans="2:7">
      <c r="C2" s="17"/>
    </row>
    <row r="5" spans="2:7" ht="18.75" customHeight="1">
      <c r="B5" s="63" t="s">
        <v>81</v>
      </c>
      <c r="C5" s="63"/>
    </row>
    <row r="6" spans="2:7" ht="17" thickBot="1"/>
    <row r="7" spans="2:7" ht="17" thickBot="1">
      <c r="B7" s="4" t="s">
        <v>0</v>
      </c>
      <c r="C7" s="59"/>
      <c r="D7" s="60"/>
      <c r="E7" s="61"/>
    </row>
    <row r="8" spans="2:7" ht="17" thickBot="1">
      <c r="B8" s="44" t="s">
        <v>86</v>
      </c>
      <c r="C8" s="59"/>
      <c r="D8" s="60"/>
      <c r="E8" s="61"/>
    </row>
    <row r="9" spans="2:7" ht="17" thickBot="1">
      <c r="B9" s="4" t="s">
        <v>85</v>
      </c>
      <c r="C9" s="59"/>
      <c r="D9" s="60"/>
      <c r="E9" s="61"/>
    </row>
    <row r="10" spans="2:7" ht="17" thickBot="1">
      <c r="B10" s="15"/>
      <c r="C10" s="24"/>
      <c r="D10" s="15"/>
      <c r="E10" s="16"/>
    </row>
    <row r="11" spans="2:7" ht="20" thickBot="1">
      <c r="B11" s="27" t="s">
        <v>60</v>
      </c>
    </row>
    <row r="12" spans="2:7" ht="17" thickBot="1">
      <c r="B12" s="10" t="s">
        <v>1</v>
      </c>
      <c r="C12" s="11" t="s">
        <v>11</v>
      </c>
      <c r="E12" s="6" t="s">
        <v>6</v>
      </c>
      <c r="F12" s="1" t="s">
        <v>11</v>
      </c>
      <c r="G12" s="18"/>
    </row>
    <row r="13" spans="2:7" ht="17" thickBot="1">
      <c r="B13" s="7" t="s">
        <v>54</v>
      </c>
      <c r="C13" s="45"/>
      <c r="D13" s="2"/>
      <c r="E13" s="9" t="s">
        <v>7</v>
      </c>
      <c r="F13" s="47"/>
    </row>
    <row r="14" spans="2:7" ht="17" thickBot="1">
      <c r="B14" s="7" t="s">
        <v>55</v>
      </c>
      <c r="C14" s="45"/>
      <c r="D14" s="2"/>
      <c r="E14" s="9" t="s">
        <v>8</v>
      </c>
      <c r="F14" s="47"/>
    </row>
    <row r="15" spans="2:7" ht="17" thickBot="1">
      <c r="B15" s="7" t="s">
        <v>12</v>
      </c>
      <c r="C15" s="46"/>
      <c r="D15" s="2"/>
      <c r="E15" s="1" t="s">
        <v>15</v>
      </c>
      <c r="F15" s="47"/>
    </row>
    <row r="16" spans="2:7" ht="17" thickBot="1">
      <c r="B16" s="7" t="s">
        <v>51</v>
      </c>
      <c r="C16" s="45"/>
      <c r="D16" s="2"/>
    </row>
    <row r="17" spans="2:9" ht="17" thickBot="1">
      <c r="B17" s="7" t="s">
        <v>19</v>
      </c>
      <c r="C17" s="46"/>
      <c r="D17" s="2"/>
      <c r="E17" s="25" t="s">
        <v>47</v>
      </c>
      <c r="F17" s="40" t="str">
        <f>IF(AND(C23&gt;=75,C24&gt;=75,C25&gt;=75,C26&gt;=75,C27&gt;=75,C28&gt;=75,OR(F13&gt;=75,F14&gt;=75,F15&gt;=75)),"SÍ","NO")</f>
        <v>NO</v>
      </c>
      <c r="H17" s="2"/>
    </row>
    <row r="18" spans="2:9" ht="17" thickBot="1">
      <c r="B18" s="7" t="s">
        <v>56</v>
      </c>
      <c r="C18" s="45"/>
      <c r="D18" s="2"/>
      <c r="E18" s="23" t="s">
        <v>92</v>
      </c>
      <c r="F18" s="30" t="str">
        <f>IF(AND(C23&gt;=75,C24&gt;=75,C25&gt;=75,C26&gt;=75,C27&gt;=75,C28&gt;=75,F17="NO"),"SÍ","NO")</f>
        <v>NO</v>
      </c>
      <c r="G18" s="2"/>
      <c r="H18" s="2"/>
    </row>
    <row r="19" spans="2:9" ht="17" thickBot="1">
      <c r="B19" s="7" t="s">
        <v>53</v>
      </c>
      <c r="C19" s="46"/>
      <c r="D19" s="2"/>
      <c r="E19" s="12" t="s">
        <v>3</v>
      </c>
      <c r="F19" s="30" t="str">
        <f>IF(C24&gt;=95,"SÍ","NO")</f>
        <v>NO</v>
      </c>
      <c r="G19" s="2"/>
      <c r="H19" s="2"/>
    </row>
    <row r="20" spans="2:9" ht="17" thickBot="1">
      <c r="B20" s="7" t="s">
        <v>57</v>
      </c>
      <c r="C20" s="45"/>
      <c r="D20" s="2"/>
      <c r="E20" s="12" t="s">
        <v>100</v>
      </c>
      <c r="F20" s="30" t="str">
        <f>IF(C25&gt;=95,"SÍ","NO")</f>
        <v>NO</v>
      </c>
      <c r="G20" s="2"/>
      <c r="H20" s="2"/>
    </row>
    <row r="21" spans="2:9" ht="17" thickBot="1">
      <c r="B21" s="7" t="s">
        <v>58</v>
      </c>
      <c r="C21" s="45"/>
      <c r="D21" s="2"/>
      <c r="E21" s="12" t="s">
        <v>101</v>
      </c>
      <c r="F21" s="30" t="str">
        <f>IF(C28&gt;=95,"SÍ","NO")</f>
        <v>NO</v>
      </c>
      <c r="G21" s="2"/>
      <c r="H21" s="2"/>
    </row>
    <row r="22" spans="2:9" ht="17" thickBot="1">
      <c r="B22" s="5" t="s">
        <v>2</v>
      </c>
      <c r="C22" s="3"/>
      <c r="D22" s="2"/>
      <c r="E22" s="12" t="s">
        <v>4</v>
      </c>
      <c r="F22" s="30" t="str">
        <f>IF(AND(C23&gt;=95),"SÍ","NO")</f>
        <v>NO</v>
      </c>
      <c r="G22" s="2"/>
      <c r="H22" s="2"/>
    </row>
    <row r="23" spans="2:9" ht="17" thickBot="1">
      <c r="B23" s="7" t="s">
        <v>73</v>
      </c>
      <c r="C23" s="45"/>
      <c r="D23" s="2"/>
      <c r="E23" s="12" t="s">
        <v>98</v>
      </c>
      <c r="F23" s="30" t="str">
        <f>IF(AND(C23&gt;=80,C24&gt;=80,C27&gt;=80),"SÍ","NO")</f>
        <v>NO</v>
      </c>
      <c r="G23" s="2"/>
      <c r="H23" s="2"/>
    </row>
    <row r="24" spans="2:9" ht="17" thickBot="1">
      <c r="B24" s="7" t="s">
        <v>74</v>
      </c>
      <c r="C24" s="45"/>
      <c r="D24" s="2"/>
      <c r="E24" s="14" t="s">
        <v>5</v>
      </c>
      <c r="F24" s="30" t="str">
        <f>IF(AND(((C15+C18)/2)&gt;=80,C28&gt;=80),"SÍ","NO")</f>
        <v>NO</v>
      </c>
      <c r="G24" s="2"/>
      <c r="H24" s="2"/>
    </row>
    <row r="25" spans="2:9" ht="17" thickBot="1">
      <c r="B25" s="7" t="s">
        <v>75</v>
      </c>
      <c r="C25" s="45"/>
      <c r="D25" s="2"/>
      <c r="E25" s="37" t="s">
        <v>83</v>
      </c>
      <c r="F25" s="41" t="str">
        <f>IF(OR(F13&gt;=95,F14&gt;=95,F15&gt;=95),"SÍ","NO")</f>
        <v>NO</v>
      </c>
      <c r="G25" s="2"/>
      <c r="H25" s="2"/>
    </row>
    <row r="26" spans="2:9" ht="17" thickBot="1">
      <c r="B26" s="7" t="s">
        <v>13</v>
      </c>
      <c r="C26" s="8">
        <f>IF(C21="",-99,C21)</f>
        <v>-99</v>
      </c>
      <c r="D26" s="2"/>
      <c r="G26" s="2"/>
      <c r="H26" s="21"/>
      <c r="I26" s="19"/>
    </row>
    <row r="27" spans="2:9" ht="17" thickBot="1">
      <c r="B27" s="7" t="s">
        <v>14</v>
      </c>
      <c r="C27" s="8">
        <f>IF(OR(C19="",C20=""),-99,(C19+C20)/2)</f>
        <v>-99</v>
      </c>
      <c r="D27" s="56" t="s">
        <v>24</v>
      </c>
      <c r="E27" s="62"/>
      <c r="F27" s="62"/>
      <c r="G27" s="62"/>
      <c r="H27" s="21"/>
      <c r="I27" s="19"/>
    </row>
    <row r="28" spans="2:9" ht="17" thickBot="1">
      <c r="B28" s="7" t="s">
        <v>76</v>
      </c>
      <c r="C28" s="45"/>
      <c r="D28" s="56" t="s">
        <v>25</v>
      </c>
      <c r="E28" s="62"/>
      <c r="F28" s="62"/>
      <c r="G28" s="62"/>
    </row>
    <row r="29" spans="2:9">
      <c r="B29" t="s">
        <v>96</v>
      </c>
    </row>
  </sheetData>
  <sheetProtection algorithmName="SHA-512" hashValue="z4XBHsmAKmqpb4cNqeeHzZLkXxrmFg+k+SlSL9mFFB2V9kd9aSG+mGqYboH1Bgfv/HSPj8c/jX2pF9xFCbapfQ==" saltValue="7g8DbTyUoxP/hAC+raWPbg==" spinCount="100000" sheet="1" objects="1" scenarios="1" selectLockedCells="1"/>
  <mergeCells count="6">
    <mergeCell ref="B5:C5"/>
    <mergeCell ref="D27:G27"/>
    <mergeCell ref="D28:G28"/>
    <mergeCell ref="C7:E7"/>
    <mergeCell ref="C8:E8"/>
    <mergeCell ref="C9:E9"/>
  </mergeCells>
  <conditionalFormatting sqref="F18:F24">
    <cfRule type="containsText" dxfId="11" priority="4" operator="containsText" text="NO">
      <formula>NOT(ISERROR(SEARCH("NO",F18)))</formula>
    </cfRule>
  </conditionalFormatting>
  <conditionalFormatting sqref="F17:F25">
    <cfRule type="containsText" dxfId="10" priority="2" operator="containsText" text="SÍ">
      <formula>NOT(ISERROR(SEARCH("SÍ",F17)))</formula>
    </cfRule>
  </conditionalFormatting>
  <conditionalFormatting sqref="C26:C27">
    <cfRule type="cellIs" dxfId="9" priority="1" operator="equal">
      <formula>-99</formula>
    </cfRule>
  </conditionalFormatting>
  <hyperlinks>
    <hyperlink ref="B1" r:id="rId1" xr:uid="{B755FCA5-9E89-384C-8999-F0DBCA5A2A29}"/>
  </hyperlinks>
  <pageMargins left="0.7" right="0.7" top="0.75" bottom="0.75" header="0.3" footer="0.3"/>
  <pageSetup paperSize="9" orientation="landscape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6694-00EF-BC43-BB1A-85A1B153A1D0}">
  <dimension ref="B1:I29"/>
  <sheetViews>
    <sheetView zoomScaleNormal="100" workbookViewId="0">
      <selection activeCell="C24" sqref="C24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9" max="9" width="4.5" customWidth="1"/>
  </cols>
  <sheetData>
    <row r="1" spans="2:6">
      <c r="B1" s="32" t="s">
        <v>80</v>
      </c>
    </row>
    <row r="2" spans="2:6">
      <c r="C2" s="17"/>
    </row>
    <row r="5" spans="2:6" ht="18.75" customHeight="1">
      <c r="B5" s="63" t="s">
        <v>82</v>
      </c>
      <c r="C5" s="63"/>
    </row>
    <row r="6" spans="2:6" ht="17" thickBot="1"/>
    <row r="7" spans="2:6" ht="17" thickBot="1">
      <c r="B7" s="4" t="s">
        <v>26</v>
      </c>
      <c r="C7" s="59"/>
      <c r="D7" s="60"/>
      <c r="E7" s="61"/>
    </row>
    <row r="8" spans="2:6" ht="17" thickBot="1">
      <c r="B8" s="44" t="s">
        <v>27</v>
      </c>
      <c r="C8" s="59"/>
      <c r="D8" s="60"/>
      <c r="E8" s="61"/>
    </row>
    <row r="9" spans="2:6" ht="17" thickBot="1">
      <c r="B9" s="4" t="s">
        <v>87</v>
      </c>
      <c r="C9" s="59"/>
      <c r="D9" s="60"/>
      <c r="E9" s="61"/>
    </row>
    <row r="10" spans="2:6" ht="17" thickBot="1">
      <c r="B10" s="15"/>
      <c r="C10" s="24"/>
      <c r="D10" s="15"/>
      <c r="E10" s="16"/>
    </row>
    <row r="11" spans="2:6" ht="20" thickBot="1">
      <c r="B11" s="27" t="s">
        <v>60</v>
      </c>
    </row>
    <row r="12" spans="2:6" ht="17" thickBot="1">
      <c r="B12" s="10" t="s">
        <v>28</v>
      </c>
      <c r="C12" s="11" t="s">
        <v>11</v>
      </c>
      <c r="E12" s="6" t="s">
        <v>39</v>
      </c>
      <c r="F12" s="1" t="s">
        <v>11</v>
      </c>
    </row>
    <row r="13" spans="2:6" ht="17" thickBot="1">
      <c r="B13" s="7" t="s">
        <v>66</v>
      </c>
      <c r="C13" s="45"/>
      <c r="E13" s="9" t="s">
        <v>7</v>
      </c>
      <c r="F13" s="47"/>
    </row>
    <row r="14" spans="2:6" ht="17" thickBot="1">
      <c r="B14" s="7" t="s">
        <v>67</v>
      </c>
      <c r="C14" s="45"/>
      <c r="E14" s="9" t="s">
        <v>8</v>
      </c>
      <c r="F14" s="47"/>
    </row>
    <row r="15" spans="2:6" ht="17" thickBot="1">
      <c r="B15" s="7" t="s">
        <v>30</v>
      </c>
      <c r="C15" s="46"/>
      <c r="E15" s="1" t="s">
        <v>15</v>
      </c>
      <c r="F15" s="47"/>
    </row>
    <row r="16" spans="2:6" ht="17" thickBot="1">
      <c r="B16" s="7" t="s">
        <v>63</v>
      </c>
      <c r="C16" s="45"/>
    </row>
    <row r="17" spans="2:9" ht="17" thickBot="1">
      <c r="B17" s="7" t="s">
        <v>29</v>
      </c>
      <c r="C17" s="46"/>
      <c r="E17" s="29" t="s">
        <v>46</v>
      </c>
      <c r="F17" s="40" t="str">
        <f>IF(AND(C23&gt;=75,C24&gt;=75,C25&gt;=75,C26&gt;=75,C27&gt;=75,C28&gt;=75,OR(F13&gt;=75,F14&gt;=75,F15&gt;=75)),"SÍ","NO")</f>
        <v>NO</v>
      </c>
      <c r="H17" s="2"/>
    </row>
    <row r="18" spans="2:9" ht="17" thickBot="1">
      <c r="B18" s="7" t="s">
        <v>68</v>
      </c>
      <c r="C18" s="45"/>
      <c r="E18" s="23" t="s">
        <v>45</v>
      </c>
      <c r="F18" s="30" t="str">
        <f>IF(AND(C23&gt;=75,C24&gt;=75,C25&gt;=75,C26&gt;=75,C27&gt;=75,C28&gt;=75,F17="NO"),"SÍ","NO")</f>
        <v>NO</v>
      </c>
      <c r="H18" s="2"/>
    </row>
    <row r="19" spans="2:9" ht="17" thickBot="1">
      <c r="B19" s="7" t="s">
        <v>65</v>
      </c>
      <c r="C19" s="46"/>
      <c r="E19" s="12" t="s">
        <v>3</v>
      </c>
      <c r="F19" s="30" t="str">
        <f>IF(C24&gt;=95,"SÍ","NO")</f>
        <v>NO</v>
      </c>
      <c r="H19" s="2"/>
    </row>
    <row r="20" spans="2:9" ht="17" thickBot="1">
      <c r="B20" s="7" t="s">
        <v>69</v>
      </c>
      <c r="C20" s="45"/>
      <c r="E20" s="12" t="s">
        <v>44</v>
      </c>
      <c r="F20" s="30" t="str">
        <f>IF(C25&gt;=95,"SÍ","NO")</f>
        <v>NO</v>
      </c>
      <c r="H20" s="2"/>
    </row>
    <row r="21" spans="2:9" ht="17" thickBot="1">
      <c r="B21" s="7" t="s">
        <v>70</v>
      </c>
      <c r="C21" s="45"/>
      <c r="E21" s="12" t="s">
        <v>10</v>
      </c>
      <c r="F21" s="30" t="str">
        <f>IF(C28&gt;=95,"SÍ","NO")</f>
        <v>NO</v>
      </c>
      <c r="H21" s="2"/>
    </row>
    <row r="22" spans="2:9" ht="17" thickBot="1">
      <c r="B22" s="5" t="s">
        <v>36</v>
      </c>
      <c r="C22" s="3" t="s">
        <v>11</v>
      </c>
      <c r="E22" s="12" t="s">
        <v>40</v>
      </c>
      <c r="F22" s="30" t="str">
        <f>IF(AND(C23&gt;=95),"SÍ","NO")</f>
        <v>NO</v>
      </c>
      <c r="H22" s="2"/>
    </row>
    <row r="23" spans="2:9" ht="17" thickBot="1">
      <c r="B23" s="7" t="s">
        <v>77</v>
      </c>
      <c r="C23" s="45"/>
      <c r="E23" s="12" t="s">
        <v>99</v>
      </c>
      <c r="F23" s="30" t="str">
        <f>IF(AND(C23&gt;=80,C24&gt;=80,C27&gt;=80),"SÍ","NO")</f>
        <v>NO</v>
      </c>
      <c r="H23" s="2"/>
    </row>
    <row r="24" spans="2:9" ht="17" thickBot="1">
      <c r="B24" s="7" t="s">
        <v>79</v>
      </c>
      <c r="C24" s="45"/>
      <c r="E24" s="14" t="s">
        <v>42</v>
      </c>
      <c r="F24" s="30" t="str">
        <f>IF(AND(((C15+C18)/2)&gt;=80,C28&gt;=80),"SÍ","NO")</f>
        <v>NO</v>
      </c>
      <c r="H24" s="2"/>
    </row>
    <row r="25" spans="2:9" ht="17" thickBot="1">
      <c r="B25" s="7" t="s">
        <v>78</v>
      </c>
      <c r="C25" s="45"/>
      <c r="E25" s="37" t="s">
        <v>84</v>
      </c>
      <c r="F25" s="41" t="str">
        <f>IF(OR(F13&gt;=95,F14&gt;=95,F15&gt;=95),"SÍ","NO")</f>
        <v>NO</v>
      </c>
      <c r="G25" s="2"/>
      <c r="H25" s="2"/>
    </row>
    <row r="26" spans="2:9" ht="17" thickBot="1">
      <c r="B26" s="7" t="s">
        <v>37</v>
      </c>
      <c r="C26" s="8">
        <f>IF(C21="",-99,C21)</f>
        <v>-99</v>
      </c>
      <c r="I26" s="19"/>
    </row>
    <row r="27" spans="2:9" ht="17" thickBot="1">
      <c r="B27" s="7" t="s">
        <v>38</v>
      </c>
      <c r="C27" s="8">
        <f>IF(OR(C19="",C20=""),-99,(C19+C20)/2)</f>
        <v>-99</v>
      </c>
      <c r="D27" s="56" t="s">
        <v>95</v>
      </c>
      <c r="E27" s="62"/>
      <c r="F27" s="62"/>
      <c r="G27" s="62"/>
      <c r="I27" s="19"/>
    </row>
    <row r="28" spans="2:9" ht="17" thickBot="1">
      <c r="B28" s="7" t="s">
        <v>76</v>
      </c>
      <c r="C28" s="45"/>
      <c r="D28" s="56" t="s">
        <v>88</v>
      </c>
      <c r="E28" s="62"/>
      <c r="F28" s="62"/>
      <c r="G28" s="62"/>
    </row>
    <row r="29" spans="2:9">
      <c r="B29" t="s">
        <v>97</v>
      </c>
    </row>
  </sheetData>
  <sheetProtection algorithmName="SHA-512" hashValue="UuP78rGRIC6eLjIMIfASLCwA4+N38Uo3V5g3Arc9C81G7LaHRnQWwGwuYwoN3C9vAzs+GHrrfpiKjwHzyEMJBg==" saltValue="ZeMXQoX20tycps6SpWviuw==" spinCount="100000" sheet="1" objects="1" scenarios="1" selectLockedCells="1"/>
  <mergeCells count="6">
    <mergeCell ref="B5:C5"/>
    <mergeCell ref="D27:G27"/>
    <mergeCell ref="D28:G28"/>
    <mergeCell ref="C7:E7"/>
    <mergeCell ref="C8:E8"/>
    <mergeCell ref="C9:E9"/>
  </mergeCells>
  <conditionalFormatting sqref="F17:F25">
    <cfRule type="containsText" dxfId="8" priority="2" operator="containsText" text="SÍ">
      <formula>NOT(ISERROR(SEARCH("SÍ",F17)))</formula>
    </cfRule>
    <cfRule type="containsText" dxfId="7" priority="4" operator="containsText" text="NO">
      <formula>NOT(ISERROR(SEARCH("NO",F17)))</formula>
    </cfRule>
  </conditionalFormatting>
  <conditionalFormatting sqref="C26:C27">
    <cfRule type="cellIs" dxfId="6" priority="1" operator="equal">
      <formula>-99</formula>
    </cfRule>
  </conditionalFormatting>
  <hyperlinks>
    <hyperlink ref="B1" r:id="rId1" xr:uid="{D220C576-2F9D-024E-BE89-C85F613699F9}"/>
  </hyperlinks>
  <pageMargins left="0.7" right="0.7" top="0.75" bottom="0.75" header="0.3" footer="0.3"/>
  <pageSetup paperSize="9" orientation="landscape" horizontalDpi="0" verticalDpi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F1DF-CFC5-1844-82C0-60C8E4FCAB86}">
  <dimension ref="B1:H29"/>
  <sheetViews>
    <sheetView tabSelected="1" zoomScaleNormal="100" workbookViewId="0">
      <selection activeCell="C15" sqref="C15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8" max="8" width="6" customWidth="1"/>
  </cols>
  <sheetData>
    <row r="1" spans="2:8">
      <c r="B1" s="32" t="s">
        <v>80</v>
      </c>
    </row>
    <row r="2" spans="2:8">
      <c r="C2" s="17"/>
    </row>
    <row r="5" spans="2:8" ht="18.75" customHeight="1">
      <c r="B5" s="63" t="s">
        <v>81</v>
      </c>
      <c r="C5" s="63"/>
    </row>
    <row r="6" spans="2:8" ht="17" thickBot="1"/>
    <row r="7" spans="2:8" ht="17" thickBot="1">
      <c r="B7" s="4" t="s">
        <v>0</v>
      </c>
      <c r="C7" s="59"/>
      <c r="D7" s="60"/>
      <c r="E7" s="61"/>
    </row>
    <row r="8" spans="2:8" ht="17" thickBot="1">
      <c r="B8" s="44" t="s">
        <v>86</v>
      </c>
      <c r="C8" s="59"/>
      <c r="D8" s="60"/>
      <c r="E8" s="61"/>
    </row>
    <row r="9" spans="2:8" ht="17" thickBot="1">
      <c r="B9" s="4" t="s">
        <v>85</v>
      </c>
      <c r="C9" s="59"/>
      <c r="D9" s="60"/>
      <c r="E9" s="61"/>
    </row>
    <row r="10" spans="2:8" ht="17" thickBot="1"/>
    <row r="11" spans="2:8" ht="20" thickBot="1">
      <c r="B11" s="28" t="s">
        <v>102</v>
      </c>
      <c r="D11" s="2"/>
    </row>
    <row r="12" spans="2:8" ht="17" thickBot="1">
      <c r="B12" s="10" t="s">
        <v>1</v>
      </c>
      <c r="C12" s="11" t="s">
        <v>11</v>
      </c>
      <c r="D12" s="2"/>
      <c r="E12" s="6" t="s">
        <v>6</v>
      </c>
      <c r="F12" s="1" t="s">
        <v>11</v>
      </c>
    </row>
    <row r="13" spans="2:8" ht="17" thickBot="1">
      <c r="B13" s="7" t="s">
        <v>103</v>
      </c>
      <c r="C13" s="45"/>
      <c r="D13" s="2"/>
      <c r="E13" s="9" t="s">
        <v>7</v>
      </c>
      <c r="F13" s="47"/>
    </row>
    <row r="14" spans="2:8" ht="17" thickBot="1">
      <c r="B14" s="7" t="s">
        <v>104</v>
      </c>
      <c r="C14" s="45"/>
      <c r="D14" s="2"/>
      <c r="E14" s="9" t="s">
        <v>8</v>
      </c>
      <c r="F14" s="47"/>
    </row>
    <row r="15" spans="2:8" ht="17" thickBot="1">
      <c r="B15" s="7" t="s">
        <v>105</v>
      </c>
      <c r="C15" s="45"/>
      <c r="D15" s="2"/>
      <c r="E15" s="1" t="s">
        <v>15</v>
      </c>
      <c r="F15" s="47"/>
      <c r="H15" s="2"/>
    </row>
    <row r="16" spans="2:8" ht="17" thickBot="1">
      <c r="B16" s="7" t="s">
        <v>111</v>
      </c>
      <c r="C16" s="45"/>
      <c r="D16" s="2"/>
      <c r="G16" s="2"/>
      <c r="H16" s="2"/>
    </row>
    <row r="17" spans="2:8" ht="17" thickBot="1">
      <c r="B17" s="7" t="s">
        <v>106</v>
      </c>
      <c r="C17" s="45"/>
      <c r="D17" s="2"/>
      <c r="E17" s="25" t="s">
        <v>47</v>
      </c>
      <c r="F17" s="40" t="str">
        <f>IF(AND(C23&gt;=75,C24&gt;=75,C25&gt;=75,C26&gt;=75,C27&gt;=75,OR(F13&gt;=75,F14&gt;=75,F15&gt;=75)),"SÍ","NO")</f>
        <v>NO</v>
      </c>
      <c r="G17" s="2"/>
      <c r="H17" s="2"/>
    </row>
    <row r="18" spans="2:8" ht="17" thickBot="1">
      <c r="B18" s="7" t="s">
        <v>112</v>
      </c>
      <c r="C18" s="45"/>
      <c r="D18" s="2"/>
      <c r="E18" s="23" t="s">
        <v>92</v>
      </c>
      <c r="F18" s="30" t="str">
        <f>IF(AND(C23&gt;=75,C24&gt;=75,C25&gt;=75,C26&gt;=75,C27&gt;=75,F17="NO"),"SÍ","NO")</f>
        <v>NO</v>
      </c>
      <c r="G18" s="2"/>
      <c r="H18" s="2"/>
    </row>
    <row r="19" spans="2:8" ht="17" thickBot="1">
      <c r="B19" s="7" t="s">
        <v>113</v>
      </c>
      <c r="C19" s="45"/>
      <c r="D19" s="2"/>
      <c r="E19" s="12" t="s">
        <v>3</v>
      </c>
      <c r="F19" s="30" t="str">
        <f>IF(C24&gt;=95,"SÍ","NO")</f>
        <v>NO</v>
      </c>
      <c r="G19" s="2"/>
      <c r="H19" s="2"/>
    </row>
    <row r="20" spans="2:8" ht="17" thickBot="1">
      <c r="B20" s="7" t="s">
        <v>114</v>
      </c>
      <c r="C20" s="45"/>
      <c r="D20" s="2"/>
      <c r="E20" s="12" t="s">
        <v>9</v>
      </c>
      <c r="F20" s="30" t="str">
        <f>IF(C25&gt;=95,"SÍ","NO")</f>
        <v>NO</v>
      </c>
      <c r="G20" s="2"/>
      <c r="H20" s="2"/>
    </row>
    <row r="21" spans="2:8" ht="17" thickBot="1">
      <c r="B21" s="7" t="s">
        <v>115</v>
      </c>
      <c r="C21" s="45"/>
      <c r="D21" s="2"/>
      <c r="E21" s="12" t="s">
        <v>10</v>
      </c>
      <c r="F21" s="30" t="str">
        <f>IF(C27&gt;=95,"SÍ","NO")</f>
        <v>NO</v>
      </c>
      <c r="G21" s="2"/>
      <c r="H21" s="2"/>
    </row>
    <row r="22" spans="2:8" ht="17" thickBot="1">
      <c r="B22" s="5" t="s">
        <v>2</v>
      </c>
      <c r="C22" s="3" t="s">
        <v>11</v>
      </c>
      <c r="D22" s="2"/>
      <c r="E22" s="12" t="s">
        <v>4</v>
      </c>
      <c r="F22" s="30" t="str">
        <f>IF(AND(C23&gt;=95),"SÍ","NO")</f>
        <v>NO</v>
      </c>
      <c r="G22" s="2"/>
      <c r="H22" s="2"/>
    </row>
    <row r="23" spans="2:8" ht="17" thickBot="1">
      <c r="B23" s="7" t="s">
        <v>109</v>
      </c>
      <c r="C23" s="45"/>
      <c r="D23" s="2"/>
      <c r="E23" s="12" t="s">
        <v>98</v>
      </c>
      <c r="F23" s="30" t="str">
        <f>IF(AND(C23&gt;=80,C24&gt;=80,C26&gt;=80),"SÍ","NO")</f>
        <v>NO</v>
      </c>
      <c r="G23" s="2"/>
      <c r="H23" s="2"/>
    </row>
    <row r="24" spans="2:8" ht="17" thickBot="1">
      <c r="B24" s="51" t="s">
        <v>107</v>
      </c>
      <c r="C24" s="45"/>
      <c r="D24" s="2"/>
      <c r="E24" s="14" t="s">
        <v>5</v>
      </c>
      <c r="F24" s="30" t="str">
        <f>IF(AND(((C15+C18)/2)&gt;=80,C27&gt;=80),"SÍ","NO")</f>
        <v>NO</v>
      </c>
      <c r="G24" s="2"/>
      <c r="H24" s="21"/>
    </row>
    <row r="25" spans="2:8" ht="17" thickBot="1">
      <c r="B25" s="51" t="s">
        <v>108</v>
      </c>
      <c r="C25" s="45"/>
      <c r="D25" s="19" t="s">
        <v>71</v>
      </c>
      <c r="E25" s="37" t="s">
        <v>83</v>
      </c>
      <c r="F25" s="41" t="str">
        <f>IF(OR(F13&gt;=95,F14&gt;=95,F15&gt;=95),"SÍ","NO")</f>
        <v>NO</v>
      </c>
    </row>
    <row r="26" spans="2:8" ht="17" thickBot="1">
      <c r="B26" s="7" t="s">
        <v>14</v>
      </c>
      <c r="C26" s="8">
        <f>IF(OR(C19="",C20=""),-99,(C19+C20)/2)</f>
        <v>-99</v>
      </c>
      <c r="D26" s="19"/>
      <c r="E26" s="52"/>
      <c r="F26" s="53"/>
    </row>
    <row r="27" spans="2:8" ht="17" thickBot="1">
      <c r="B27" s="54" t="s">
        <v>110</v>
      </c>
      <c r="C27" s="55"/>
      <c r="D27" s="64" t="s">
        <v>72</v>
      </c>
      <c r="E27" s="65"/>
      <c r="F27" s="65"/>
      <c r="G27" s="65"/>
    </row>
    <row r="28" spans="2:8">
      <c r="D28" s="57" t="s">
        <v>89</v>
      </c>
      <c r="E28" s="62"/>
      <c r="F28" s="62"/>
      <c r="G28" s="62"/>
    </row>
    <row r="29" spans="2:8">
      <c r="B29" t="s">
        <v>96</v>
      </c>
    </row>
  </sheetData>
  <sheetProtection algorithmName="SHA-512" hashValue="zWXCAZXHdGPnILv7h5RbNxaUM5OcsACQG6Q1OpdT8ULgNzY3Xi44oCxPBLrl1LV7z35Nn1GP0EKYASQ6nt2O0Q==" saltValue="T64tvWyA7evBZBjPGWfbfw==" spinCount="100000" sheet="1" objects="1" scenarios="1" selectLockedCells="1"/>
  <mergeCells count="6">
    <mergeCell ref="D28:G28"/>
    <mergeCell ref="C7:E7"/>
    <mergeCell ref="C8:E8"/>
    <mergeCell ref="C9:E9"/>
    <mergeCell ref="B5:C5"/>
    <mergeCell ref="D27:G27"/>
  </mergeCells>
  <conditionalFormatting sqref="F17:F26">
    <cfRule type="containsText" dxfId="5" priority="2" operator="containsText" text="SÍ">
      <formula>NOT(ISERROR(SEARCH("SÍ",F17)))</formula>
    </cfRule>
    <cfRule type="containsText" dxfId="4" priority="5" operator="containsText" text="NO">
      <formula>NOT(ISERROR(SEARCH("NO",F17)))</formula>
    </cfRule>
  </conditionalFormatting>
  <conditionalFormatting sqref="C26">
    <cfRule type="cellIs" dxfId="3" priority="1" operator="equal">
      <formula>-99</formula>
    </cfRule>
  </conditionalFormatting>
  <hyperlinks>
    <hyperlink ref="B1" r:id="rId1" xr:uid="{33B9823C-D163-BB42-A340-8E834996B53D}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0948-1FC9-BC44-8384-1C865D6680D6}">
  <dimension ref="B1:H29"/>
  <sheetViews>
    <sheetView zoomScaleNormal="100" workbookViewId="0">
      <selection activeCell="C27" sqref="C27"/>
    </sheetView>
  </sheetViews>
  <sheetFormatPr baseColWidth="10" defaultColWidth="11" defaultRowHeight="16"/>
  <cols>
    <col min="1" max="1" width="4.1640625" customWidth="1"/>
    <col min="2" max="2" width="28.33203125" customWidth="1"/>
    <col min="3" max="3" width="15" customWidth="1"/>
    <col min="4" max="4" width="7.5" customWidth="1"/>
    <col min="5" max="5" width="26.6640625" customWidth="1"/>
    <col min="6" max="6" width="15" customWidth="1"/>
    <col min="7" max="7" width="6.6640625" customWidth="1"/>
    <col min="8" max="8" width="6" customWidth="1"/>
  </cols>
  <sheetData>
    <row r="1" spans="2:8">
      <c r="B1" s="32" t="s">
        <v>80</v>
      </c>
    </row>
    <row r="2" spans="2:8">
      <c r="C2" s="17"/>
    </row>
    <row r="5" spans="2:8" ht="18.75" customHeight="1">
      <c r="B5" s="63" t="s">
        <v>82</v>
      </c>
      <c r="C5" s="63"/>
    </row>
    <row r="6" spans="2:8" ht="17" thickBot="1"/>
    <row r="7" spans="2:8" ht="17" thickBot="1">
      <c r="B7" s="4" t="s">
        <v>26</v>
      </c>
      <c r="C7" s="59"/>
      <c r="D7" s="60"/>
      <c r="E7" s="61"/>
    </row>
    <row r="8" spans="2:8" ht="17" thickBot="1">
      <c r="B8" s="44" t="s">
        <v>116</v>
      </c>
      <c r="C8" s="59"/>
      <c r="D8" s="60"/>
      <c r="E8" s="61"/>
    </row>
    <row r="9" spans="2:8" ht="17" thickBot="1">
      <c r="B9" s="4" t="s">
        <v>87</v>
      </c>
      <c r="C9" s="59"/>
      <c r="D9" s="60"/>
      <c r="E9" s="61"/>
    </row>
    <row r="10" spans="2:8" ht="17" thickBot="1"/>
    <row r="11" spans="2:8" ht="20" thickBot="1">
      <c r="B11" s="28" t="s">
        <v>102</v>
      </c>
      <c r="D11" s="2"/>
    </row>
    <row r="12" spans="2:8" ht="17" thickBot="1">
      <c r="B12" s="10" t="s">
        <v>28</v>
      </c>
      <c r="C12" s="11" t="s">
        <v>11</v>
      </c>
      <c r="D12" s="2"/>
      <c r="E12" s="6" t="s">
        <v>39</v>
      </c>
      <c r="F12" s="1" t="s">
        <v>11</v>
      </c>
    </row>
    <row r="13" spans="2:8" ht="17" thickBot="1">
      <c r="B13" s="7" t="s">
        <v>117</v>
      </c>
      <c r="C13" s="45"/>
      <c r="D13" s="2"/>
      <c r="E13" s="9" t="s">
        <v>7</v>
      </c>
      <c r="F13" s="47"/>
    </row>
    <row r="14" spans="2:8" ht="17" thickBot="1">
      <c r="B14" s="7" t="s">
        <v>118</v>
      </c>
      <c r="C14" s="45"/>
      <c r="D14" s="2"/>
      <c r="E14" s="9" t="s">
        <v>8</v>
      </c>
      <c r="F14" s="47"/>
    </row>
    <row r="15" spans="2:8" ht="17" thickBot="1">
      <c r="B15" s="7" t="s">
        <v>119</v>
      </c>
      <c r="C15" s="46"/>
      <c r="D15" s="2"/>
      <c r="E15" s="1" t="s">
        <v>15</v>
      </c>
      <c r="F15" s="47"/>
      <c r="H15" s="2"/>
    </row>
    <row r="16" spans="2:8" ht="17" thickBot="1">
      <c r="B16" s="7" t="s">
        <v>120</v>
      </c>
      <c r="C16" s="45"/>
      <c r="D16" s="2"/>
      <c r="G16" s="2"/>
      <c r="H16" s="2"/>
    </row>
    <row r="17" spans="2:8" ht="17" thickBot="1">
      <c r="B17" s="7" t="s">
        <v>121</v>
      </c>
      <c r="C17" s="46"/>
      <c r="D17" s="2"/>
      <c r="E17" s="29" t="s">
        <v>46</v>
      </c>
      <c r="F17" s="40" t="str">
        <f>IF(AND(C23&gt;=75,C24&gt;=75,C25&gt;=75,C26&gt;=75,C27&gt;=75,OR(F13&gt;=75,F14&gt;=75,F15&gt;=75)),"SÍ","NO")</f>
        <v>NO</v>
      </c>
      <c r="G17" s="2"/>
      <c r="H17" s="2"/>
    </row>
    <row r="18" spans="2:8" ht="17" thickBot="1">
      <c r="B18" s="7" t="s">
        <v>125</v>
      </c>
      <c r="C18" s="45"/>
      <c r="D18" s="2"/>
      <c r="E18" s="23" t="s">
        <v>45</v>
      </c>
      <c r="F18" s="30" t="str">
        <f>IF(AND(C23&gt;=75,C24&gt;=75,C25&gt;=75,C26&gt;=75,C27&gt;=75,F17="NO"),"SÍ","NO")</f>
        <v>NO</v>
      </c>
      <c r="G18" s="2"/>
      <c r="H18" s="2"/>
    </row>
    <row r="19" spans="2:8" ht="17" thickBot="1">
      <c r="B19" s="7" t="s">
        <v>122</v>
      </c>
      <c r="C19" s="46"/>
      <c r="D19" s="2"/>
      <c r="E19" s="12" t="s">
        <v>3</v>
      </c>
      <c r="F19" s="30" t="str">
        <f>IF(C24&gt;=95,"SÍ","NO")</f>
        <v>NO</v>
      </c>
      <c r="G19" s="2"/>
      <c r="H19" s="2"/>
    </row>
    <row r="20" spans="2:8" ht="17" thickBot="1">
      <c r="B20" s="7" t="s">
        <v>123</v>
      </c>
      <c r="C20" s="45"/>
      <c r="D20" s="2"/>
      <c r="E20" s="12" t="s">
        <v>44</v>
      </c>
      <c r="F20" s="30" t="str">
        <f>IF(C25&gt;=95,"SÍ","NO")</f>
        <v>NO</v>
      </c>
      <c r="G20" s="2"/>
      <c r="H20" s="2"/>
    </row>
    <row r="21" spans="2:8" ht="17" thickBot="1">
      <c r="B21" s="7" t="s">
        <v>124</v>
      </c>
      <c r="C21" s="45"/>
      <c r="D21" s="2"/>
      <c r="E21" s="12" t="s">
        <v>10</v>
      </c>
      <c r="F21" s="30" t="str">
        <f>IF(C27&gt;=95,"SÍ","NO")</f>
        <v>NO</v>
      </c>
      <c r="G21" s="2"/>
      <c r="H21" s="2"/>
    </row>
    <row r="22" spans="2:8" ht="17" thickBot="1">
      <c r="B22" s="5" t="s">
        <v>36</v>
      </c>
      <c r="C22" s="3" t="s">
        <v>11</v>
      </c>
      <c r="D22" s="2"/>
      <c r="E22" s="12" t="s">
        <v>40</v>
      </c>
      <c r="F22" s="30" t="str">
        <f>IF(AND(C23&gt;=95),"SÍ","NO")</f>
        <v>NO</v>
      </c>
      <c r="G22" s="2"/>
      <c r="H22" s="2"/>
    </row>
    <row r="23" spans="2:8" ht="17" thickBot="1">
      <c r="B23" s="7" t="s">
        <v>126</v>
      </c>
      <c r="C23" s="45"/>
      <c r="D23" s="2"/>
      <c r="E23" s="12" t="s">
        <v>99</v>
      </c>
      <c r="F23" s="30" t="str">
        <f>IF(AND(C23&gt;=80,C24&gt;=80,C26&gt;=80),"SÍ","NO")</f>
        <v>NO</v>
      </c>
      <c r="G23" s="2"/>
      <c r="H23" s="2"/>
    </row>
    <row r="24" spans="2:8" ht="17" thickBot="1">
      <c r="B24" s="51" t="s">
        <v>107</v>
      </c>
      <c r="C24" s="45"/>
      <c r="D24" s="2"/>
      <c r="E24" s="14" t="s">
        <v>42</v>
      </c>
      <c r="F24" s="30" t="str">
        <f>IF(AND(((C15+C18)/2)&gt;=80,C27&gt;=80),"SÍ","NO")</f>
        <v>NO</v>
      </c>
      <c r="G24" s="2"/>
      <c r="H24" s="21"/>
    </row>
    <row r="25" spans="2:8" ht="17" thickBot="1">
      <c r="B25" s="51" t="s">
        <v>127</v>
      </c>
      <c r="C25" s="45"/>
      <c r="D25" s="19" t="s">
        <v>71</v>
      </c>
      <c r="E25" s="37" t="s">
        <v>84</v>
      </c>
      <c r="F25" s="41" t="str">
        <f>IF(OR(F13&gt;=95,F14&gt;=95,F15&gt;=95),"SÍ","NO")</f>
        <v>NO</v>
      </c>
    </row>
    <row r="26" spans="2:8" ht="17" thickBot="1">
      <c r="B26" s="7" t="s">
        <v>38</v>
      </c>
      <c r="C26" s="8">
        <f>IF(OR(C19="",C20=""),-99,(C19+C20)/2)</f>
        <v>-99</v>
      </c>
      <c r="D26" s="19"/>
      <c r="E26" s="52"/>
      <c r="F26" s="53"/>
    </row>
    <row r="27" spans="2:8" ht="17" thickBot="1">
      <c r="B27" s="51" t="s">
        <v>128</v>
      </c>
      <c r="C27" s="55"/>
      <c r="D27" s="56" t="s">
        <v>95</v>
      </c>
      <c r="E27" s="62"/>
      <c r="F27" s="62"/>
      <c r="G27" s="62"/>
    </row>
    <row r="28" spans="2:8">
      <c r="D28" s="56" t="s">
        <v>88</v>
      </c>
      <c r="E28" s="62"/>
      <c r="F28" s="62"/>
      <c r="G28" s="62"/>
    </row>
    <row r="29" spans="2:8">
      <c r="B29" t="s">
        <v>97</v>
      </c>
    </row>
  </sheetData>
  <sheetProtection algorithmName="SHA-512" hashValue="GYtsPv3+H84wE/JlD69PlQt/Dy7FDqDqNqng0dlLBVtMGbLZIHUe6vU2vwJf3MgrhWUwqGK0aYnl0eY7u3ThgA==" saltValue="9xpzs8Ks4KH19m8OYUjx5w==" spinCount="100000" sheet="1" objects="1" scenarios="1" selectLockedCells="1"/>
  <mergeCells count="6">
    <mergeCell ref="D28:G28"/>
    <mergeCell ref="B5:C5"/>
    <mergeCell ref="C7:E7"/>
    <mergeCell ref="C8:E8"/>
    <mergeCell ref="C9:E9"/>
    <mergeCell ref="D27:G27"/>
  </mergeCells>
  <conditionalFormatting sqref="F17:F26">
    <cfRule type="containsText" dxfId="2" priority="2" operator="containsText" text="SÍ">
      <formula>NOT(ISERROR(SEARCH("SÍ",F17)))</formula>
    </cfRule>
    <cfRule type="containsText" dxfId="1" priority="3" operator="containsText" text="NO">
      <formula>NOT(ISERROR(SEARCH("NO",F17)))</formula>
    </cfRule>
  </conditionalFormatting>
  <conditionalFormatting sqref="C26">
    <cfRule type="cellIs" dxfId="0" priority="1" operator="equal">
      <formula>-99</formula>
    </cfRule>
  </conditionalFormatting>
  <hyperlinks>
    <hyperlink ref="B1" r:id="rId1" xr:uid="{99010E59-8B9C-5347-B81B-84C234B81ADA}"/>
  </hyperlinks>
  <pageMargins left="0.7" right="0.7" top="0.75" bottom="0.75" header="0.3" footer="0.3"/>
  <pageSetup paperSize="9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E1 </vt:lpstr>
      <vt:lpstr>E1 (català)</vt:lpstr>
      <vt:lpstr>E2</vt:lpstr>
      <vt:lpstr>E2 (català)</vt:lpstr>
      <vt:lpstr>E3</vt:lpstr>
      <vt:lpstr>E3 (català)</vt:lpstr>
      <vt:lpstr>M-r</vt:lpstr>
      <vt:lpstr>M-r (català)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2017-12-04T10:02:52Z</dcterms:created>
  <dcterms:modified xsi:type="dcterms:W3CDTF">2020-01-13T08:47:56Z</dcterms:modified>
</cp:coreProperties>
</file>